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frankzalewski/Desktop/QM-Einfach Neu/14001/08. Dokumentenregister/"/>
    </mc:Choice>
  </mc:AlternateContent>
  <xr:revisionPtr revIDLastSave="0" documentId="13_ncr:1_{96A7A36A-1A75-4A47-B479-644CCF76F5F2}" xr6:coauthVersionLast="47" xr6:coauthVersionMax="47" xr10:uidLastSave="{00000000-0000-0000-0000-000000000000}"/>
  <bookViews>
    <workbookView xWindow="3720" yWindow="1200" windowWidth="31880" windowHeight="17080" tabRatio="500" activeTab="1" xr2:uid="{00000000-000D-0000-FFFF-FFFF00000000}"/>
  </bookViews>
  <sheets>
    <sheet name="Dashboard" sheetId="1" r:id="rId1"/>
    <sheet name="Dokumentenregister" sheetId="2" r:id="rId2"/>
    <sheet name="Normabgleich 2026" sheetId="3" r:id="rId3"/>
    <sheet name="Legende &amp; Hinweise" sheetId="4" r:id="rId4"/>
  </sheets>
  <definedNames>
    <definedName name="_xlnm._FilterDatabase" localSheetId="1" hidden="1">Dokumentenregister!$A$3:$J$174</definedName>
    <definedName name="_xlnm.Print_Titles" localSheetId="1">Dokumentenregister!$3:$3</definedName>
    <definedName name="_xlnm.Print_Titles" localSheetId="2">'Normabgleich 2026'!$3:$3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9" i="1" l="1"/>
  <c r="D9" i="1"/>
  <c r="B9" i="1"/>
  <c r="H7" i="1"/>
  <c r="F7" i="1"/>
  <c r="D7" i="1"/>
  <c r="B7" i="1"/>
  <c r="J174" i="2"/>
  <c r="J173" i="2"/>
  <c r="J172" i="2"/>
  <c r="J171" i="2"/>
  <c r="J170" i="2"/>
  <c r="J169" i="2"/>
  <c r="J168" i="2"/>
  <c r="J166" i="2"/>
  <c r="J165" i="2"/>
  <c r="J164" i="2"/>
  <c r="J163" i="2"/>
  <c r="J162" i="2"/>
  <c r="J161" i="2"/>
  <c r="J160" i="2"/>
  <c r="J159" i="2"/>
  <c r="J158" i="2"/>
  <c r="J157" i="2"/>
  <c r="J156" i="2"/>
  <c r="J155" i="2"/>
  <c r="J154" i="2"/>
  <c r="J153" i="2"/>
  <c r="J152" i="2"/>
  <c r="J151" i="2"/>
  <c r="J150" i="2"/>
  <c r="J149" i="2"/>
  <c r="J148" i="2"/>
  <c r="J147" i="2"/>
  <c r="J146" i="2"/>
  <c r="J145" i="2"/>
  <c r="J144" i="2"/>
  <c r="J143" i="2"/>
  <c r="J142" i="2"/>
  <c r="J141" i="2"/>
  <c r="J140" i="2"/>
  <c r="J139" i="2"/>
  <c r="J138" i="2"/>
  <c r="J136" i="2"/>
  <c r="J135" i="2"/>
  <c r="J134" i="2"/>
  <c r="J133" i="2"/>
  <c r="J132" i="2"/>
  <c r="J131" i="2"/>
  <c r="J130" i="2"/>
  <c r="J129" i="2"/>
  <c r="J128" i="2"/>
  <c r="J127" i="2"/>
  <c r="J126" i="2"/>
  <c r="J125" i="2"/>
  <c r="J124" i="2"/>
  <c r="J123" i="2"/>
  <c r="J122" i="2"/>
  <c r="J121" i="2"/>
  <c r="J120" i="2"/>
  <c r="J119" i="2"/>
  <c r="J118" i="2"/>
  <c r="J117" i="2"/>
  <c r="J116" i="2"/>
  <c r="J115" i="2"/>
  <c r="J114" i="2"/>
  <c r="J113" i="2"/>
  <c r="J112" i="2"/>
  <c r="J111" i="2"/>
  <c r="J110" i="2"/>
  <c r="J109" i="2"/>
  <c r="J108" i="2"/>
  <c r="J107" i="2"/>
  <c r="J106" i="2"/>
  <c r="J105" i="2"/>
  <c r="J104" i="2"/>
  <c r="J103" i="2"/>
  <c r="J102" i="2"/>
  <c r="J101" i="2"/>
  <c r="J100" i="2"/>
  <c r="J99" i="2"/>
  <c r="J98" i="2"/>
  <c r="J97" i="2"/>
  <c r="J96" i="2"/>
  <c r="J95" i="2"/>
  <c r="J94" i="2"/>
  <c r="J93" i="2"/>
  <c r="J92" i="2"/>
  <c r="J90" i="2"/>
  <c r="J89" i="2"/>
  <c r="J88" i="2"/>
  <c r="J87" i="2"/>
  <c r="J86" i="2"/>
  <c r="J85" i="2"/>
  <c r="J84" i="2"/>
  <c r="J83" i="2"/>
  <c r="J82" i="2"/>
  <c r="J81" i="2"/>
  <c r="J80" i="2"/>
  <c r="J79" i="2"/>
  <c r="J78" i="2"/>
  <c r="J77" i="2"/>
  <c r="J76" i="2"/>
  <c r="J75" i="2"/>
  <c r="J74" i="2"/>
  <c r="J73" i="2"/>
  <c r="J72" i="2"/>
  <c r="J71" i="2"/>
  <c r="J70" i="2"/>
  <c r="J69" i="2"/>
  <c r="J68" i="2"/>
  <c r="J67" i="2"/>
  <c r="J66" i="2"/>
  <c r="J65" i="2"/>
  <c r="J64" i="2"/>
  <c r="J63" i="2"/>
  <c r="J62" i="2"/>
  <c r="J61" i="2"/>
  <c r="J60" i="2"/>
  <c r="J59" i="2"/>
  <c r="J57" i="2"/>
  <c r="J56" i="2"/>
  <c r="J55" i="2"/>
  <c r="J54" i="2"/>
  <c r="J53" i="2"/>
  <c r="J52" i="2"/>
  <c r="J51" i="2"/>
  <c r="J50" i="2"/>
  <c r="J49" i="2"/>
  <c r="J48" i="2"/>
  <c r="J47" i="2"/>
  <c r="J46" i="2"/>
  <c r="J45" i="2"/>
  <c r="J44" i="2"/>
  <c r="J43" i="2"/>
  <c r="J42" i="2"/>
  <c r="J41" i="2"/>
  <c r="J40" i="2"/>
  <c r="J39" i="2"/>
  <c r="J38" i="2"/>
  <c r="J37" i="2"/>
  <c r="J36" i="2"/>
  <c r="J35" i="2"/>
  <c r="J33" i="2"/>
  <c r="J32" i="2"/>
  <c r="J31" i="2"/>
  <c r="J30" i="2"/>
  <c r="J29" i="2"/>
  <c r="J28" i="2"/>
  <c r="J27" i="2"/>
  <c r="J26" i="2"/>
  <c r="J25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9" i="2"/>
  <c r="J8" i="2"/>
  <c r="J7" i="2"/>
  <c r="J6" i="2"/>
  <c r="J5" i="2"/>
  <c r="E19" i="1" l="1"/>
  <c r="D15" i="1"/>
  <c r="E15" i="1"/>
  <c r="D16" i="1"/>
  <c r="E16" i="1"/>
  <c r="D12" i="1"/>
  <c r="D17" i="1"/>
  <c r="E12" i="1"/>
  <c r="E17" i="1"/>
  <c r="D13" i="1"/>
  <c r="D18" i="1"/>
  <c r="E13" i="1"/>
  <c r="E18" i="1"/>
  <c r="D14" i="1"/>
  <c r="D19" i="1"/>
  <c r="E14" i="1"/>
</calcChain>
</file>

<file path=xl/sharedStrings.xml><?xml version="1.0" encoding="utf-8"?>
<sst xmlns="http://schemas.openxmlformats.org/spreadsheetml/2006/main" count="1221" uniqueCount="567">
  <si>
    <t>MASTER-DOKUMENTENREGISTER · ISO 14001:2026</t>
  </si>
  <si>
    <t>Branchenneutraler Aufbau eines auditfesten Umweltmanagementsystems – Fahrplan &amp; Statusübersicht</t>
  </si>
  <si>
    <t>Dokumente gesamt</t>
  </si>
  <si>
    <t>Kapitel (ISO 14001)</t>
  </si>
  <si>
    <t>Priorität Hoch</t>
  </si>
  <si>
    <t>Status: Offen</t>
  </si>
  <si>
    <t>Status: Erledigt</t>
  </si>
  <si>
    <t>Status: In Bearbeitung</t>
  </si>
  <si>
    <t>Fortschritt gesamt</t>
  </si>
  <si>
    <t>ISO-Kapitel</t>
  </si>
  <si>
    <t>Titel</t>
  </si>
  <si>
    <t>Anzahl Dokumente</t>
  </si>
  <si>
    <t>davon Priorität Hoch</t>
  </si>
  <si>
    <t>KAP. U0</t>
  </si>
  <si>
    <t>Übergeordnete Systemdokumente (kapitelübergreifend)</t>
  </si>
  <si>
    <t>KAP. U4</t>
  </si>
  <si>
    <t>Kontext der Organisation</t>
  </si>
  <si>
    <t>KAP. U5</t>
  </si>
  <si>
    <t>Führung</t>
  </si>
  <si>
    <t>KAP. U6</t>
  </si>
  <si>
    <t>Planung (Umweltaspekte, Rechtskataster, Risiken/Chancen, Ziele)</t>
  </si>
  <si>
    <t>KAP. U7</t>
  </si>
  <si>
    <t>Unterstützung (Ressourcen, Schulung, Kommunikation, Dokumentenlenkung)</t>
  </si>
  <si>
    <t>KAP. U8</t>
  </si>
  <si>
    <t>Betrieb (Energie, Abfall, Wasser, Gefahrstoffe, Emissionen, Notfall, Lieferanten)</t>
  </si>
  <si>
    <t>KAP. U9</t>
  </si>
  <si>
    <t>Bewertung der Leistung (Monitoring, Compliance, Audit, Managementbewertung)</t>
  </si>
  <si>
    <t>KAP. U10</t>
  </si>
  <si>
    <t>Verbesserung</t>
  </si>
  <si>
    <t>Hinweis: Diese Liste ist branchenneutral und deckt den vollständigen Anforderungskatalog von ISO 14001:2026 (Kap. 4-10, High-Level-Structure) ab, inkl. der auf Wunsch ergänzten Praxisdokumente (Rechtsänderungsbewertung, Umweltprogramm, Investitionsbewertung, Lieferantenanforderungen Umwelt, Umweltvorfallmeldung, spezifische Umweltinspektion, Lebenswegbetrachtung) – siehe Bemerkung-Spalte. Alle Kacheln und die Kapitelübersicht sind live mit dem Arbeitsblatt 'Dokumentenregister' verknüpft (Spalte J extrahiert die Kapitel-Kennung aus der Dok.-Nr.) und aktualisieren sich automatisch, sobald ein Status geändert wird. Details siehe Sheet 'Dokumentenregister' und 'Legende &amp; Hinweise'. Stand 16.10.2026: abgeglichen mit der veröffentlichten DIN EN ISO 14001:2026-06 – 8 neue Pflicht-/Lückendokumente und 7 terminologische Überarbeitungen (🟡 In Arbeit), Herleitung siehe Sheet 'Normabgleich 2026'; zusätzlich Paketerweiterung um 24 Praxisdokumente und 12 Schulungspräsentationen (PPT).</t>
  </si>
  <si>
    <t>DOKUMENTENREGISTER – ISO 14001:2026 (BRANCHENNEUTRAL)</t>
  </si>
  <si>
    <t>Verfahrensanweisungen (VA) · Politik &amp; Ziele (PO) · Checklisten (CL) · Excel-Tools (XL) · Formulare (FB) · Richtlinien/Vorschriften (RL) · Handbuch (HB) · Präsentationen (PPT)</t>
  </si>
  <si>
    <t>Lfd.Nr.</t>
  </si>
  <si>
    <t>Dok.-Nr.</t>
  </si>
  <si>
    <t>Typ</t>
  </si>
  <si>
    <t>Dokumentbezeichnung</t>
  </si>
  <si>
    <t>ISO-14001-Kap.-Bezug</t>
  </si>
  <si>
    <t>Priorität</t>
  </si>
  <si>
    <t>Status</t>
  </si>
  <si>
    <t>Verantwortlich</t>
  </si>
  <si>
    <t>Bemerkung</t>
  </si>
  <si>
    <t>Kap.-ID</t>
  </si>
  <si>
    <t>KAP. U0 — Übergeordnete Systemdokumente</t>
  </si>
  <si>
    <t>HB-U0-01</t>
  </si>
  <si>
    <t>HB</t>
  </si>
  <si>
    <t>4-10</t>
  </si>
  <si>
    <t>Hoch</t>
  </si>
  <si>
    <t>🟢 Fertig</t>
  </si>
  <si>
    <t>XL-U0-01</t>
  </si>
  <si>
    <t>XL</t>
  </si>
  <si>
    <t>Umstellungs-Check ISO 14001:2015 → 2026 (Gap-Analyse)</t>
  </si>
  <si>
    <t>🔴 Offen</t>
  </si>
  <si>
    <t>XL-U0-02</t>
  </si>
  <si>
    <t>Implementierungs- und Zertifizierungsfahrplan UMS</t>
  </si>
  <si>
    <t>Mittel</t>
  </si>
  <si>
    <t>CL-U0-01</t>
  </si>
  <si>
    <t>CL</t>
  </si>
  <si>
    <t>Zertifizierungsreife-Check UMS</t>
  </si>
  <si>
    <t>XL-U0-03</t>
  </si>
  <si>
    <t>Korrelationsmatrix ISO 14001 / ISO 9001 / ISO 50001 / ISO 45001</t>
  </si>
  <si>
    <t>KAP. U4 — Kontext der Organisation</t>
  </si>
  <si>
    <t>RL-U4-01</t>
  </si>
  <si>
    <t>RL</t>
  </si>
  <si>
    <t>Geltungsbereich / Anwendungsbereich des UMS (Scope-Dokument)</t>
  </si>
  <si>
    <t>4.3</t>
  </si>
  <si>
    <t>XL-U4-01</t>
  </si>
  <si>
    <t>Kontextanalyse &amp; Stakeholderregister (interessierte Parteien)</t>
  </si>
  <si>
    <t>4.1 / 4.2</t>
  </si>
  <si>
    <t>XL-U4-02</t>
  </si>
  <si>
    <t>Umweltkontextanalyse (synthetisierende Analyse)</t>
  </si>
  <si>
    <t>4.1 – 4.3</t>
  </si>
  <si>
    <t>XL-U4-03</t>
  </si>
  <si>
    <t>Klimarisikoanalyse</t>
  </si>
  <si>
    <t>4.1 / 6.1.4</t>
  </si>
  <si>
    <t>XL-U4-04</t>
  </si>
  <si>
    <t>Analyse Umweltzustände</t>
  </si>
  <si>
    <t>4.1</t>
  </si>
  <si>
    <t>🟡 In Arbeit</t>
  </si>
  <si>
    <t>FB-U4-01</t>
  </si>
  <si>
    <t>FB</t>
  </si>
  <si>
    <t>Beschreibung der Organisation (Tätigkeiten, Produkte, Standorte)</t>
  </si>
  <si>
    <t>FB-U4-02</t>
  </si>
  <si>
    <t>Lageplan Umweltmanagementsystem (Anlage zu RL-U4-01)</t>
  </si>
  <si>
    <t>VA-U4-01</t>
  </si>
  <si>
    <t>VA</t>
  </si>
  <si>
    <t>Methodik der Kontextanalyse und Festlegung des Geltungsbereichs</t>
  </si>
  <si>
    <t>4.1 / 4.2 / 4.3</t>
  </si>
  <si>
    <t>VA-U4-02</t>
  </si>
  <si>
    <t>Interessierte Parteien</t>
  </si>
  <si>
    <t>4.2</t>
  </si>
  <si>
    <t>XL-U4-05</t>
  </si>
  <si>
    <t>Prozesssteckbriefregister</t>
  </si>
  <si>
    <t>4.4</t>
  </si>
  <si>
    <t>XL-U4-06</t>
  </si>
  <si>
    <t>Wechselwirkungsmatrix Prozesse</t>
  </si>
  <si>
    <t>XL-U4-07</t>
  </si>
  <si>
    <t>Biodiversitäts- und Standortbewertung</t>
  </si>
  <si>
    <t>4.1 / 6.1.2</t>
  </si>
  <si>
    <t>FB-U4-03</t>
  </si>
  <si>
    <t>Erklärung zum Anwendungsbereich (Kurzfassung für interessierte Parteien)</t>
  </si>
  <si>
    <t>KAP. U5 — Führung</t>
  </si>
  <si>
    <t>PO-U5-01</t>
  </si>
  <si>
    <t>PO</t>
  </si>
  <si>
    <t>5.2</t>
  </si>
  <si>
    <t>FB-U5-01</t>
  </si>
  <si>
    <t>Verantwortlichkeitsmatrix UMS</t>
  </si>
  <si>
    <t>5.3</t>
  </si>
  <si>
    <t>FB-U5-02</t>
  </si>
  <si>
    <t>Beauftragung Umweltmanagementbeauftragter / Vollmacht</t>
  </si>
  <si>
    <t>FB-U5-03</t>
  </si>
  <si>
    <t>Stellenbeschreibung Umweltmanagementbeauftragter</t>
  </si>
  <si>
    <t>VA-U5-01</t>
  </si>
  <si>
    <t>Führungsverantwortung, Erstellung und Überprüfung der Umweltpolitik</t>
  </si>
  <si>
    <t>5.1 / 5.2</t>
  </si>
  <si>
    <t>XL-U5-01</t>
  </si>
  <si>
    <t>Aufgabenmatrix UMS (RACI je Prozess)</t>
  </si>
  <si>
    <t>FB-U5-04</t>
  </si>
  <si>
    <t>Pflichtenübertragung Umwelt</t>
  </si>
  <si>
    <t>5.1 / 5.3</t>
  </si>
  <si>
    <t>FB-U5-05</t>
  </si>
  <si>
    <t>Bestellung Betriebsbeauftragte Umwelt (Abfall, Gewässerschutz, Immissionsschutz)</t>
  </si>
  <si>
    <t>5.3 / 6.1.3</t>
  </si>
  <si>
    <t>FB-U5-06</t>
  </si>
  <si>
    <t>Bericht des Umweltmanagementbeauftragten an die Geschäftsführung</t>
  </si>
  <si>
    <t>5.3 b) / 9.3.2</t>
  </si>
  <si>
    <t>KAP. U6 — Planung</t>
  </si>
  <si>
    <t>VA-U6-01</t>
  </si>
  <si>
    <t>Bewertung von Umweltaspekten und -auswirkungen</t>
  </si>
  <si>
    <t>6.1.2</t>
  </si>
  <si>
    <t>XL-U6-01</t>
  </si>
  <si>
    <t>Umweltaspekte-Bewertungsmatrix (bedeutende Aspekte, normal/anormal/Notfall)</t>
  </si>
  <si>
    <t>VA-U6-02</t>
  </si>
  <si>
    <t>Ermittlung bindender Verpflichtungen (rechtliche und andere Anforderungen)</t>
  </si>
  <si>
    <t>6.1.3</t>
  </si>
  <si>
    <t>Überarbeitung Normrevision 2026: „Bindende Verpflichtungen“ umfassen gemäß A.6.1.3 bereits rechtliche und freiwillig übernommene Anforderungen; Titel angepasst (vorher: „Ermittlung bindender und anderer Verpflichtungen“).</t>
  </si>
  <si>
    <t>XL-U6-02</t>
  </si>
  <si>
    <t>Rechtskataster Umwelt mit Gültigkeits-Ampel</t>
  </si>
  <si>
    <t>XL-U6-07</t>
  </si>
  <si>
    <t>Genehmigungskataster</t>
  </si>
  <si>
    <t>XL-U6-08</t>
  </si>
  <si>
    <t>Verpflichtungskataster</t>
  </si>
  <si>
    <t>FB-U6-01</t>
  </si>
  <si>
    <t>Rechtsänderungsbewertung</t>
  </si>
  <si>
    <t>VA-U6-03</t>
  </si>
  <si>
    <t>Risiken und Chancen im Umweltmanagement</t>
  </si>
  <si>
    <t>6.1.4</t>
  </si>
  <si>
    <t>XL-U6-03</t>
  </si>
  <si>
    <t>Risiko- und Chancenregister Umwelt</t>
  </si>
  <si>
    <t>FB-U6-03</t>
  </si>
  <si>
    <t>Investitionsbewertung Umwelt</t>
  </si>
  <si>
    <t>6.1.5 / 6.2.2</t>
  </si>
  <si>
    <t>VA-U6-04</t>
  </si>
  <si>
    <t>Umweltziele und Maßnahmenplanung</t>
  </si>
  <si>
    <t>6.2.1 / 6.2.2</t>
  </si>
  <si>
    <t>XL-U6-04</t>
  </si>
  <si>
    <t>Umweltziele-Dashboard / Zielverfolgung</t>
  </si>
  <si>
    <t>FB-U6-02</t>
  </si>
  <si>
    <t>Umweltprogramm (Ziel, Kennzahl, Verantwortlicher, Ressourcen, Termin, Messsystem, Status)</t>
  </si>
  <si>
    <t>6.2.2</t>
  </si>
  <si>
    <t>XL-U6-05</t>
  </si>
  <si>
    <t>Bedeutende Umweltaspekte – Bearbeitungsstatus (Cross-Check XL-U6-01/XL-U6-03/FB-U6-02)</t>
  </si>
  <si>
    <t>6.1.2 / 6.1.4 / 6.1.5 / 6.2.2</t>
  </si>
  <si>
    <t>VA-U6-05</t>
  </si>
  <si>
    <t>Planung von Änderungen</t>
  </si>
  <si>
    <t>6.3</t>
  </si>
  <si>
    <t>XL-U6-06</t>
  </si>
  <si>
    <t>Änderungsmanagement-Register</t>
  </si>
  <si>
    <t>XL-U6-09</t>
  </si>
  <si>
    <t>Maßnahmenplan Risiken, Chancen &amp; Umweltaspekte</t>
  </si>
  <si>
    <t>6.1.5</t>
  </si>
  <si>
    <t>FB-U6-04</t>
  </si>
  <si>
    <t>Umweltmaßnahmen-Wirksamkeitskontrolle</t>
  </si>
  <si>
    <t>6.1.5 / 9.1.1</t>
  </si>
  <si>
    <t>FB-U6-05</t>
  </si>
  <si>
    <t>Bindende Verpflichtungen – Einzelbewertung</t>
  </si>
  <si>
    <t>FB-U6-06</t>
  </si>
  <si>
    <t>Umweltaspekte bei Änderungen – Prüfblatt</t>
  </si>
  <si>
    <t>6.1.2 / 6.3</t>
  </si>
  <si>
    <t>FB-U6-07</t>
  </si>
  <si>
    <t>Umweltziel-Maßnahmenblatt</t>
  </si>
  <si>
    <t>XL-U6-10</t>
  </si>
  <si>
    <t>Treibhausgasbilanz Scope 1 / 2 / 3</t>
  </si>
  <si>
    <t>6.1.2 / 6.2 / 9.1.1</t>
  </si>
  <si>
    <t>XL-U6-11</t>
  </si>
  <si>
    <t>Einsparpotenzial- und Amortisationsrechner Umweltmaßnahmen</t>
  </si>
  <si>
    <t>KAP. U7 — Unterstützung</t>
  </si>
  <si>
    <t>VA-U7-01</t>
  </si>
  <si>
    <t>Ressourcen, Kompetenz und Bewusstsein im Umweltmanagement</t>
  </si>
  <si>
    <t>7.1 – 7.3</t>
  </si>
  <si>
    <t>XL-U7-01</t>
  </si>
  <si>
    <t>Schulungsplan Umwelt</t>
  </si>
  <si>
    <t>7.2 / 7.3</t>
  </si>
  <si>
    <t>XL-U7-02</t>
  </si>
  <si>
    <t>Qualifikationsmatrix</t>
  </si>
  <si>
    <t>XL-U7-03</t>
  </si>
  <si>
    <t>Unterweisungs-Awareness-Register</t>
  </si>
  <si>
    <t>FB-U7-01</t>
  </si>
  <si>
    <t>Schulungsnachweis Umwelt</t>
  </si>
  <si>
    <t>7.2</t>
  </si>
  <si>
    <t>VA-U7-02</t>
  </si>
  <si>
    <t>Interne und externe Kommunikation UMS</t>
  </si>
  <si>
    <t>7.4</t>
  </si>
  <si>
    <t>FB-U7-02</t>
  </si>
  <si>
    <t>Kommunikationsplan Umwelt</t>
  </si>
  <si>
    <t>XL-U7-04</t>
  </si>
  <si>
    <t>Kommunikationsmatrix</t>
  </si>
  <si>
    <t>VA-U7-03</t>
  </si>
  <si>
    <t>Lenkung dokumentierter Information UMS</t>
  </si>
  <si>
    <t>7.5</t>
  </si>
  <si>
    <t>FB-U7-03</t>
  </si>
  <si>
    <t>Umwelt-Kompetenzbewertung / Wirksamkeitskontrolle Schulung</t>
  </si>
  <si>
    <t>XL-U7-05</t>
  </si>
  <si>
    <t>Dokumentenregister UMS</t>
  </si>
  <si>
    <t>XL-U7-06</t>
  </si>
  <si>
    <t>Externe Umweltkommunikation / Anfragenregister</t>
  </si>
  <si>
    <t>7.4.3</t>
  </si>
  <si>
    <t>FB-U7-04</t>
  </si>
  <si>
    <t>Umweltbeschwerden- und Stakeholderanfragen-Protokoll</t>
  </si>
  <si>
    <t>7.4 / 10.2</t>
  </si>
  <si>
    <t>FB-U7-05</t>
  </si>
  <si>
    <t>Umweltanforderungen an Fremdfirmen – Unterweisung</t>
  </si>
  <si>
    <t>7.3 / 8.1</t>
  </si>
  <si>
    <t>RL-U7-01</t>
  </si>
  <si>
    <t>Umweltbezogene Aussagen und externe Umweltkommunikation (Green Claims)</t>
  </si>
  <si>
    <t>7.4.1 / 7.4.3</t>
  </si>
  <si>
    <t>XL-U7-07</t>
  </si>
  <si>
    <t>Register dokumentierte Information externer Herkunft &amp; Aufbewahrungsfristen</t>
  </si>
  <si>
    <t>7.5.3</t>
  </si>
  <si>
    <t>RL-U7-02</t>
  </si>
  <si>
    <t>Umwelt-Verhaltenskodex für Mitarbeitende</t>
  </si>
  <si>
    <t>7.3</t>
  </si>
  <si>
    <t>FB-U7-06</t>
  </si>
  <si>
    <t>Einarbeitungsplan Umwelt für neue Mitarbeitende</t>
  </si>
  <si>
    <t>FB-U7-07</t>
  </si>
  <si>
    <t>Umweltbericht / Umwelterklärung (Vorlage)</t>
  </si>
  <si>
    <t>7.4.3 / 9.1.1</t>
  </si>
  <si>
    <t>FB-U7-08</t>
  </si>
  <si>
    <t>Krisenkommunikation Umweltvorfall (Behördenmeldung / Presseerklärung)</t>
  </si>
  <si>
    <t>7.4.3 / 8.2</t>
  </si>
  <si>
    <t>PPT-U7-01</t>
  </si>
  <si>
    <t>PPT</t>
  </si>
  <si>
    <t>Schulungspräsentation Umwelt-Grundunterweisung für alle Mitarbeitenden</t>
  </si>
  <si>
    <t>Power Point Schulungsvorlage</t>
  </si>
  <si>
    <t>PPT-U7-02</t>
  </si>
  <si>
    <t>Schulungspräsentation Umstellung ISO 14001:2015 → 2026 (Führungskräfte)</t>
  </si>
  <si>
    <t>PPT-U7-03</t>
  </si>
  <si>
    <t>Schulungspräsentation Grundlagen für Umweltmanagementbeauftragte</t>
  </si>
  <si>
    <t>PPT-U7-04</t>
  </si>
  <si>
    <t>Schulungspräsentation Interne Auditoren ISO 14001:2026</t>
  </si>
  <si>
    <t>PPT-U7-05</t>
  </si>
  <si>
    <t>Schulungspräsentation Workshop Umweltaspekte bewerten</t>
  </si>
  <si>
    <t>PPT-U7-06</t>
  </si>
  <si>
    <t>Schulungspräsentation Rechtskataster und Bewertung der Einhaltung</t>
  </si>
  <si>
    <t>PPT-U7-07</t>
  </si>
  <si>
    <t>Schulungspräsentation Abfalltrennung und Entsorgung</t>
  </si>
  <si>
    <t>PPT-U7-08</t>
  </si>
  <si>
    <t>Schulungspräsentation Gefahrstoffe, wassergefährdende Stoffe und Verhalten bei Leckagen</t>
  </si>
  <si>
    <t>PPT-U7-09</t>
  </si>
  <si>
    <t>Schulungspräsentation Notfallvorsorge Umwelt mit Übungsszenarien</t>
  </si>
  <si>
    <t>PPT-U7-10</t>
  </si>
  <si>
    <t>Schulungspräsentation Energie und Ressourcen sparen am Arbeitsplatz</t>
  </si>
  <si>
    <t>PPT-U7-11</t>
  </si>
  <si>
    <t>Schulungspräsentation Kurzunterweisung Fremdfirmen Umwelt</t>
  </si>
  <si>
    <t>PPT-U7-12</t>
  </si>
  <si>
    <t>Schulungspräsentation Umweltbezogene Aussagen (Green Claims) für Marketing und Vertrieb</t>
  </si>
  <si>
    <t>KAP. U8 — Betrieb</t>
  </si>
  <si>
    <t>VA-U8-01</t>
  </si>
  <si>
    <t>Betriebliche Planung und Steuerung</t>
  </si>
  <si>
    <t>8.1</t>
  </si>
  <si>
    <t>VA-U8-02</t>
  </si>
  <si>
    <t>Energie- und Ressourcenmanagement</t>
  </si>
  <si>
    <t>XL-U8-01</t>
  </si>
  <si>
    <t>Energie-/Ressourcenverbrauchs-Dashboard</t>
  </si>
  <si>
    <t>VA-U8-03</t>
  </si>
  <si>
    <t>Abfallmanagement</t>
  </si>
  <si>
    <t>XL-U8-02</t>
  </si>
  <si>
    <t>Abfallkataster / Entsorgernachweis</t>
  </si>
  <si>
    <t>VA-U8-04</t>
  </si>
  <si>
    <t>Wasser- und Abwassermanagement</t>
  </si>
  <si>
    <t>VA-U8-05</t>
  </si>
  <si>
    <t>Gefahrstoffmanagement</t>
  </si>
  <si>
    <t>XL-U8-03</t>
  </si>
  <si>
    <t>Gefahrstoffkataster / Sicherheitsdatenblätter-Register</t>
  </si>
  <si>
    <t>VA-U8-06</t>
  </si>
  <si>
    <t>Emissionsmanagement (Luft, Lärm)</t>
  </si>
  <si>
    <t>VA-U8-07</t>
  </si>
  <si>
    <t>Notfallvorsorge und Gefahrenabwehr</t>
  </si>
  <si>
    <t>8.2</t>
  </si>
  <si>
    <t>FB-U8-01</t>
  </si>
  <si>
    <t>Notfallübungsprotokoll Umwelt</t>
  </si>
  <si>
    <t>CL-U8-01</t>
  </si>
  <si>
    <t>Betriebsbegehung Umwelt-Checkliste (allgemein)</t>
  </si>
  <si>
    <t>VA-U8-08</t>
  </si>
  <si>
    <t>Umweltanforderungen an Lieferanten und Dienstleister</t>
  </si>
  <si>
    <t>8.1 / 6.1.5</t>
  </si>
  <si>
    <t>FB-U8-02</t>
  </si>
  <si>
    <t>Lieferantenbewertung Umwelt</t>
  </si>
  <si>
    <t>FB-U8-03</t>
  </si>
  <si>
    <t>Meldung Umweltvorfall</t>
  </si>
  <si>
    <t>CL-U8-02</t>
  </si>
  <si>
    <t>Umweltinspektion Lager/Chemikalien/Außenflächen/Abfallplätze/Auffangwannen</t>
  </si>
  <si>
    <t>XL-U8-04</t>
  </si>
  <si>
    <t>Lebenswegbetrachtung</t>
  </si>
  <si>
    <t>6.1.2 / 8.1</t>
  </si>
  <si>
    <t>VA-U8-09</t>
  </si>
  <si>
    <t>Berücksichtigung von Umweltaspekten in Design und Entwicklung</t>
  </si>
  <si>
    <t>FB-U8-04</t>
  </si>
  <si>
    <t>Umweltanforderungscheckliste Design und Entwicklung</t>
  </si>
  <si>
    <t>FB-U8-05</t>
  </si>
  <si>
    <t>Lebensweg-Bewertungsbogen</t>
  </si>
  <si>
    <t>CL-U8-03</t>
  </si>
  <si>
    <t>Design-Review-Checkliste Umwelt</t>
  </si>
  <si>
    <t>RL-U8-01</t>
  </si>
  <si>
    <t>Substitution umweltkritischer Stoffe</t>
  </si>
  <si>
    <t>FB-U8-06</t>
  </si>
  <si>
    <t>Prüfung der Anwendbarkeit von Design und Entwicklung</t>
  </si>
  <si>
    <t>VA-U8-10</t>
  </si>
  <si>
    <t>Beschaffung und Steuerung umweltbezogener Anforderungen</t>
  </si>
  <si>
    <t>8.1 / 6.1 / 6.3</t>
  </si>
  <si>
    <t>FB-U8-07</t>
  </si>
  <si>
    <t>Umweltprüfung Beschaffung</t>
  </si>
  <si>
    <t>XL-U8-05</t>
  </si>
  <si>
    <t>Lieferanten- und Dienstleisterbewertung Umwelt</t>
  </si>
  <si>
    <t>CL-U8-04</t>
  </si>
  <si>
    <t>Prüfung extern bereitgestellter Prozesse, Produkte und Dienstleistungen Umwelt</t>
  </si>
  <si>
    <t>RL-U8-02</t>
  </si>
  <si>
    <t>Einkaufsrichtlinie Umwelt</t>
  </si>
  <si>
    <t>8.1 / 5.2</t>
  </si>
  <si>
    <t>XL-U8-06</t>
  </si>
  <si>
    <t>Notfallszenarien- und Umwelt-Notfallmatrix</t>
  </si>
  <si>
    <t>6.1.2 / 8.2</t>
  </si>
  <si>
    <t>XL-U8-07</t>
  </si>
  <si>
    <t>Wasser- und Abwasserkataster</t>
  </si>
  <si>
    <t>6.1.2 / 8.1 / 9.1.1</t>
  </si>
  <si>
    <t>XL-U8-08</t>
  </si>
  <si>
    <t>Emissionsquellenkataster Luft &amp; Lärm</t>
  </si>
  <si>
    <t>XL-U8-09</t>
  </si>
  <si>
    <t>Umweltvorfallregister</t>
  </si>
  <si>
    <t>8.2 / 10.2</t>
  </si>
  <si>
    <t>XL-U8-10</t>
  </si>
  <si>
    <t>Ressourceneffizienz- und Kreislaufwirtschaftsanalyse</t>
  </si>
  <si>
    <t>RL-U8-03</t>
  </si>
  <si>
    <t>Umwelt-Notfallplan / Notfallkarte</t>
  </si>
  <si>
    <t>FB-U8-08</t>
  </si>
  <si>
    <t>Bewertung extern bereitgestellter umweltrelevanter Prozesse</t>
  </si>
  <si>
    <t>FB-U8-09</t>
  </si>
  <si>
    <t>Produktumweltinformation (Transport, Nutzung, Lebensende, Entsorgung)</t>
  </si>
  <si>
    <t>8.1 d) / 6.1.2</t>
  </si>
  <si>
    <t>XL-U8-11</t>
  </si>
  <si>
    <t>Steuerungsmatrix extern bereitgestellte Prozesse, Produkte und Dienstleistungen</t>
  </si>
  <si>
    <t>XL-U8-12</t>
  </si>
  <si>
    <t>Register betrieblicher Steuerungsmaßnahmen und Betriebskriterien</t>
  </si>
  <si>
    <t>XL-U8-13</t>
  </si>
  <si>
    <t>Jahresplan Notfallübungen und Überprüfung der Gefahrenabwehrmaßnahmen</t>
  </si>
  <si>
    <t>8.2 d) / 8.2 e)</t>
  </si>
  <si>
    <t>RL-U8-04</t>
  </si>
  <si>
    <t>Muster-Betriebsanweisungen Umwelt (Abfall, Gefahrstofflager, Leckage, Betankung)</t>
  </si>
  <si>
    <t>8.1 / 8.2</t>
  </si>
  <si>
    <t>CL-U8-05</t>
  </si>
  <si>
    <t>Prüfung von Anlagen mit wassergefährdenden Stoffen</t>
  </si>
  <si>
    <t>8.1 / 9.1.2</t>
  </si>
  <si>
    <t>FB-U8-10</t>
  </si>
  <si>
    <t>Umwelt-Freigabeschein für Fremdfirmenarbeiten</t>
  </si>
  <si>
    <t>FB-U8-11</t>
  </si>
  <si>
    <t>Umweltcheck Stilllegung / Außerbetriebnahme von Anlagen</t>
  </si>
  <si>
    <t>6.1.2 / 6.3 / 8.1</t>
  </si>
  <si>
    <t>XL-U8-14</t>
  </si>
  <si>
    <t>Fuhrpark- und Mobilitätsanalyse</t>
  </si>
  <si>
    <t>CL-U8-06</t>
  </si>
  <si>
    <t>Lieferantenaudit-Checkliste Umwelt</t>
  </si>
  <si>
    <t>KAP. U9 — Bewertung der Leistung</t>
  </si>
  <si>
    <t>VA-U9-01</t>
  </si>
  <si>
    <t>Überwachung, Messung, Analyse und Bewertung</t>
  </si>
  <si>
    <t>9.1.1</t>
  </si>
  <si>
    <t>XL-U9-01</t>
  </si>
  <si>
    <t>Umweltkennzahlen-Dashboard (Energie, Wasser, Abfall, Emissionen)</t>
  </si>
  <si>
    <t>VA-U9-02</t>
  </si>
  <si>
    <t>Bewertung der Einhaltung von Verpflichtungen (Compliance)</t>
  </si>
  <si>
    <t>9.1.2</t>
  </si>
  <si>
    <t>FB-U9-01</t>
  </si>
  <si>
    <t>Compliance-Bewertungsprotokoll</t>
  </si>
  <si>
    <t>VA-U9-03</t>
  </si>
  <si>
    <t>Internes Audit UMS</t>
  </si>
  <si>
    <t>9.2.1 / 9.2.2</t>
  </si>
  <si>
    <t>XL-U9-02</t>
  </si>
  <si>
    <t>Jahresauditprogramm Umwelt</t>
  </si>
  <si>
    <t>9.2.2</t>
  </si>
  <si>
    <t>CL-U9-01</t>
  </si>
  <si>
    <t>Interne Audit-Checkliste Umwelt</t>
  </si>
  <si>
    <t>XL-U9-03</t>
  </si>
  <si>
    <t>Internes Audit Fragenkatalog</t>
  </si>
  <si>
    <t>FB-U9-02</t>
  </si>
  <si>
    <t>Auditbericht Umwelt</t>
  </si>
  <si>
    <t>VA-U9-04</t>
  </si>
  <si>
    <t>Managementbewertung UMS</t>
  </si>
  <si>
    <t>9.3.1 / 9.3.2 / 9.3.3</t>
  </si>
  <si>
    <t>FB-U9-03</t>
  </si>
  <si>
    <t>Protokoll Managementbewertung Umwelt</t>
  </si>
  <si>
    <t>VA-U9-05</t>
  </si>
  <si>
    <t>Überwachungs- und Messmittelmanagement Umwelt</t>
  </si>
  <si>
    <t>XL-U9-04</t>
  </si>
  <si>
    <t>Mess- und Prüfmittelregister Umwelt</t>
  </si>
  <si>
    <t>FB-U9-04</t>
  </si>
  <si>
    <t>Kalibrier-/Verifizierungsnachweis</t>
  </si>
  <si>
    <t>FB-U9-05</t>
  </si>
  <si>
    <t>Meldung fehlerhaftes Mess-/Überwachungsmittel</t>
  </si>
  <si>
    <t>CL-U9-02</t>
  </si>
  <si>
    <t>Wiederkehrende Sichtprüfung Messmittel</t>
  </si>
  <si>
    <t>RL-U9-01</t>
  </si>
  <si>
    <t>Umgang mit rückgeführten und externen Prüfmitteln</t>
  </si>
  <si>
    <t>FB-U9-06</t>
  </si>
  <si>
    <t>Audit-Abweichungsbericht Umwelt</t>
  </si>
  <si>
    <t>9.2.2 / 10.2</t>
  </si>
  <si>
    <t>FB-U9-07</t>
  </si>
  <si>
    <t>Auditankündigung Umwelt</t>
  </si>
  <si>
    <t>FB-U9-08</t>
  </si>
  <si>
    <t>Auditorenqualifikationsnachweis Umwelt</t>
  </si>
  <si>
    <t>FB-U9-09</t>
  </si>
  <si>
    <t>Begehungsprotokoll Umwelt</t>
  </si>
  <si>
    <t>FB-U9-10</t>
  </si>
  <si>
    <t>Auditplan Umwelt</t>
  </si>
  <si>
    <t>XL-U9-05</t>
  </si>
  <si>
    <t>Audit-Risikobewertung Umwelt</t>
  </si>
  <si>
    <t>XL-U9-06</t>
  </si>
  <si>
    <t>Auditorenpool-Übersicht Umwelt</t>
  </si>
  <si>
    <t>XL-U9-07</t>
  </si>
  <si>
    <t>Umwelt-Genehmigungsauflagen-Register</t>
  </si>
  <si>
    <t>6.1.3 / 9.1.2</t>
  </si>
  <si>
    <t>CL-U9-03</t>
  </si>
  <si>
    <t>Checkliste Managementbewertung ISO 14001:2026</t>
  </si>
  <si>
    <t>9.3</t>
  </si>
  <si>
    <t>XL-U9-08</t>
  </si>
  <si>
    <t>Überwachungs- und Messprogramm Umwelt</t>
  </si>
  <si>
    <t>XL-U9-09</t>
  </si>
  <si>
    <t>UMS-Jahreskalender (wiederkehrende Pflichttermine)</t>
  </si>
  <si>
    <t>9.1 / 9.2 / 9.3</t>
  </si>
  <si>
    <t>CL-U9-04</t>
  </si>
  <si>
    <t>Vorbereitung Zertifizierungsaudit</t>
  </si>
  <si>
    <t>9.2 / 9.3</t>
  </si>
  <si>
    <t>KAP. U10 — Verbesserung</t>
  </si>
  <si>
    <t>VA-U10-02</t>
  </si>
  <si>
    <t>Fortlaufende Verbesserung UMS</t>
  </si>
  <si>
    <t>10.1</t>
  </si>
  <si>
    <t>VA-U10-01</t>
  </si>
  <si>
    <t>Nichtkonformitäten und Korrekturmaßnahmen UMS</t>
  </si>
  <si>
    <t>10.2</t>
  </si>
  <si>
    <t>FB-U10-01</t>
  </si>
  <si>
    <t>Nichtkonformitätsbericht Umwelt</t>
  </si>
  <si>
    <t>XL-U10-01</t>
  </si>
  <si>
    <t>Maßnahmenverfolgungsregister Umwelt</t>
  </si>
  <si>
    <t>FB-U10-02</t>
  </si>
  <si>
    <t>Verbesserungsvorschlag Umwelt</t>
  </si>
  <si>
    <t>7.4.2 b) / 10.1</t>
  </si>
  <si>
    <t>FB-U10-03</t>
  </si>
  <si>
    <t>Ursachenanalyse (5-Why / Ishikawa)</t>
  </si>
  <si>
    <t>10.2 b)</t>
  </si>
  <si>
    <t>FB-U10-04</t>
  </si>
  <si>
    <t>Lessons Learned Umweltvorfall / Notfallübung</t>
  </si>
  <si>
    <t>8.2 e) / 10.1</t>
  </si>
  <si>
    <t>Alle hier aufgelisteten Dokumente befinden sich auf dem USB-Stick als Komplettpaket</t>
  </si>
  <si>
    <t>NORMABGLEICH – DIN EN ISO 14001:2026-06 GEGEN DOKUMENTENREGISTER (Stand 16.10.2026)</t>
  </si>
  <si>
    <t>Forderungen nach dokumentierter Information und wesentliche Änderungen der Ausgabe 2026 – Abdeckung durch die Dokumentenbibliothek U0–U10</t>
  </si>
  <si>
    <t>Abschnitt</t>
  </si>
  <si>
    <t>Forderung / Änderung (sinngemäß)</t>
  </si>
  <si>
    <t>Abdeckung im Register</t>
  </si>
  <si>
    <t>Ergebnis</t>
  </si>
  <si>
    <t>Folgeaktion</t>
  </si>
  <si>
    <t>Externe/interne Themen einschließlich Umweltzuständen (Verschmutzung, Ressourcen, Klima, Biodiversität, Ökosystem) – neu ausdrücklich genannt</t>
  </si>
  <si>
    <t>XL-U4-01, XL-U4-02, XL-U4-03, XL-U4-04, XL-U4-07, VA-U4-01</t>
  </si>
  <si>
    <t>Abgedeckt</t>
  </si>
  <si>
    <t>XL-U4-04 Titel → „Analyse Umweltzustände“</t>
  </si>
  <si>
    <t>Interessierte Parteien, Anforderungen, Übernahme als bindende Verpflichtung</t>
  </si>
  <si>
    <t>VA-U4-02, XL-U4-01, XL-U6-08</t>
  </si>
  <si>
    <t>–</t>
  </si>
  <si>
    <t>Anwendungsbereich als dokumentierte Information, für interessierte Parteien verfügbar</t>
  </si>
  <si>
    <t>RL-U4-01, FB-U4-02</t>
  </si>
  <si>
    <t>UMS mit Prozessen und Wechselwirkungen</t>
  </si>
  <si>
    <t>HB-U0-01, XL-U4-05, XL-U4-06</t>
  </si>
  <si>
    <t>Führung, Rollen, Verantwortlichkeiten, Befugnisse</t>
  </si>
  <si>
    <t>VA-U5-01, FB-U5-01 bis 03, XL-U5-01</t>
  </si>
  <si>
    <t>Umweltpolitik inkl. spezifischer Verpflichtungen (z. B. Klimaschutz/-anpassung, Biodiversität) – dokumentiert, bekanntgemacht, verfügbar</t>
  </si>
  <si>
    <t>Inhalt auf Anmerkung zu 5.2 c) prüfen</t>
  </si>
  <si>
    <t>6.1.1</t>
  </si>
  <si>
    <t>Prozesse für 6.1.2 bis 6.1.5 im erforderlichen Umfang dokumentiert</t>
  </si>
  <si>
    <t>VA-U6-01, VA-U6-02, VA-U6-03, VA-U6-04</t>
  </si>
  <si>
    <t>Umweltaspekte/-auswirkungen, Kriterien, bedeutende Aspekte; Lebenswegbetrachtung; Notfallsituationen jetzt hier bestimmt</t>
  </si>
  <si>
    <t>VA-U6-01, XL-U6-01, XL-U8-04, FB-U8-05, XL-U8-06</t>
  </si>
  <si>
    <t>Terminologie „Lebensweg“; XL-U8-06 Kap.-Bezug 6.1.2</t>
  </si>
  <si>
    <t>Bindende Verpflichtungen als dokumentierte Information</t>
  </si>
  <si>
    <t>VA-U6-02, XL-U6-02, XL-U6-07, XL-U6-08, FB-U6-01, FB-U6-05</t>
  </si>
  <si>
    <t>VA-U6-02 Titel anpassen</t>
  </si>
  <si>
    <t>Risiken und Chancen (eigener Abschnitt, inkl. Einfluss externer Umweltzustände) dokumentiert</t>
  </si>
  <si>
    <t>VA-U6-03, XL-U6-03, XL-U4-03</t>
  </si>
  <si>
    <t>Planung von Maßnahmen, Integration, Wirksamkeitsbewertung</t>
  </si>
  <si>
    <t>XL-U6-09, FB-U6-03, FB-U6-04, XL-U6-05</t>
  </si>
  <si>
    <t>6.2</t>
  </si>
  <si>
    <t>Umweltziele dokumentiert; Maßnahmenplanung mit Kennzahlen</t>
  </si>
  <si>
    <t>VA-U6-04, XL-U6-04, FB-U6-02, FB-U6-07</t>
  </si>
  <si>
    <t>Planung von Änderungen – neuer eigener Abschnitt (vorher in 8.1)</t>
  </si>
  <si>
    <t>VA-U6-05, XL-U6-06, FB-U6-06</t>
  </si>
  <si>
    <t>7.1–7.3</t>
  </si>
  <si>
    <t>Ressourcen, Kompetenz (Nachweis), Bewusstsein</t>
  </si>
  <si>
    <t>VA-U7-01, XL-U7-01 bis 03, FB-U7-01, FB-U7-03, FB-U7-05</t>
  </si>
  <si>
    <t>Kommunizierte Umweltinformationen müssen verlässlich und mit UMS-Daten konsistent sein; A.7.4 Kriterien (transparent, nicht irreführend)</t>
  </si>
  <si>
    <t>VA-U7-02, FB-U7-02, XL-U7-04, XL-U7-06</t>
  </si>
  <si>
    <t>Lücke</t>
  </si>
  <si>
    <t>NEU RL-U7-01 Umweltbezogene Aussagen (Green Claims)</t>
  </si>
  <si>
    <t>7.4.2 b)</t>
  </si>
  <si>
    <t>Beschäftigte müssen zur fortlaufenden Verbesserung beitragen können</t>
  </si>
  <si>
    <t>VA-U7-02 (Prozess), kein Erfassungsinstrument</t>
  </si>
  <si>
    <t>NEU FB-U10-02 Verbesserungsvorschlag Umwelt</t>
  </si>
  <si>
    <t>Dokumentierte Information externer Herkunft kennzeichnen und steuern; Aufbewahrungsfristen (A.7.5)</t>
  </si>
  <si>
    <t>VA-U7-03, XL-U7-05</t>
  </si>
  <si>
    <t>Teilweise</t>
  </si>
  <si>
    <t>NEU XL-U7-07 (entfällt, falls in XL-U7-05 enthalten)</t>
  </si>
  <si>
    <t>Betriebliche Kriterien je Prozess; Steuerungshierarchie (neue Anmerkung)</t>
  </si>
  <si>
    <t>VA-U8-01 bis 06, CL-U8-01, CL-U8-02, RL-U8-01</t>
  </si>
  <si>
    <t>NEU XL-U8-12 Register betrieblicher Steuerungsmaßnahmen</t>
  </si>
  <si>
    <t>Art und Ausmaß der Steuerung extern bereitgestellter Prozesse, Produkte, Dienstleistungen festlegen (Begriff „ausgegliedert“ gestrichen)</t>
  </si>
  <si>
    <t>VA-U8-08, VA-U8-10, XL-U8-05, CL-U8-04, FB-U8-08</t>
  </si>
  <si>
    <t>NEU XL-U8-11 Steuerungsmatrix; FB-U8-08 Titel anpassen</t>
  </si>
  <si>
    <t>8.1 a)–c)</t>
  </si>
  <si>
    <t>Umweltanforderungen in Entwicklung, Beschaffung, Mitteilung an externe Anbieter</t>
  </si>
  <si>
    <t>VA-U8-09, FB-U8-04, CL-U8-03, VA-U8-10, RL-U8-02, FB-U8-07</t>
  </si>
  <si>
    <t>8.1 d)</t>
  </si>
  <si>
    <t>Informationen zu Transport, Nutzung, Lebensende, Beseitigung bereitstellen (berücksichtigen)</t>
  </si>
  <si>
    <t>nicht vorhanden</t>
  </si>
  <si>
    <t>NEU FB-U8-09 Produktumweltinformation</t>
  </si>
  <si>
    <t>Notfallprozesse dokumentiert; regelmäßige Tests, Überprüfung nach Notfällen/Übungen</t>
  </si>
  <si>
    <t>VA-U8-07, RL-U8-03, FB-U8-01, FB-U8-03, XL-U8-06, XL-U8-09</t>
  </si>
  <si>
    <t>NEU XL-U8-13 Jahresplan Notfallübungen</t>
  </si>
  <si>
    <t>Festlegung: was, Methoden, Kriterien/Kennzahlen, wann messen, wann auswerten; Nachweis der Ergebnisse</t>
  </si>
  <si>
    <t>VA-U9-01, VA-U9-05, XL-U9-01, XL-U9-04, FB-U9-04</t>
  </si>
  <si>
    <t>NEU XL-U9-08 Überwachungs- und Messprogramm</t>
  </si>
  <si>
    <t>Bewertung der Einhaltung; Häufigkeit; Nachweis</t>
  </si>
  <si>
    <t>VA-U9-02, FB-U9-01, XL-U9-07</t>
  </si>
  <si>
    <t>9.2</t>
  </si>
  <si>
    <t>Auditprogramm, Nachweis der Umsetzung und der Ergebnisse</t>
  </si>
  <si>
    <t>VA-U9-03, XL-U9-02, XL-U9-05, XL-U9-06, FB-U9-02, FB-U9-06 bis 10, CL-U9-01, XL-U9-03</t>
  </si>
  <si>
    <t>Eingaben (inkl. Angemessenheit der Ressourcen) und Ergebnisse (inkl. Integration in Geschäftsprozesse, strategische Ausrichtung)</t>
  </si>
  <si>
    <t>VA-U9-04, FB-U9-03, CL-U9-03</t>
  </si>
  <si>
    <t>Eingaben/Ergebnisse 9.3.2 e) und 9.3.3 e)/f) im Protokoll prüfen</t>
  </si>
  <si>
    <t>Fortlaufende Verbesserung</t>
  </si>
  <si>
    <t>Titel → „Fortlaufende Verbesserung UMS“</t>
  </si>
  <si>
    <t>Nichtkonformitäten, Korrekturmaßnahmen, Nachweis</t>
  </si>
  <si>
    <t>VA-U10-01, FB-U10-01, XL-U10-01</t>
  </si>
  <si>
    <t>LEGENDE &amp; HINWEISE</t>
  </si>
  <si>
    <t>Dokumenttyp</t>
  </si>
  <si>
    <t>Bedeutung</t>
  </si>
  <si>
    <t>Verfahrensanweisung</t>
  </si>
  <si>
    <t>Politik/Ziele</t>
  </si>
  <si>
    <t>Checkliste</t>
  </si>
  <si>
    <t>Excel-Tool</t>
  </si>
  <si>
    <t>Formular</t>
  </si>
  <si>
    <t>Richtlinie/Vorschrift</t>
  </si>
  <si>
    <t>Handbuch</t>
  </si>
  <si>
    <t>Präsentation (Power Point Schulungsvorlage)</t>
  </si>
  <si>
    <t>Dokument noch nicht erstellt</t>
  </si>
  <si>
    <t>Erstellung / Abstimmung läuft</t>
  </si>
  <si>
    <t>Freigegeben und im System hinterlegt</t>
  </si>
  <si>
    <t>⚪ Nicht relevant</t>
  </si>
  <si>
    <t>Für diesen Betrieb nicht zutreffend (z. B. kein eigener Fuhrpark)</t>
  </si>
  <si>
    <t>Nummernschema</t>
  </si>
  <si>
    <t>[Typ]-U[ISO-Kap.]-[lfd. Nr.], z. B. VA-U6-01 = Verfahrensanweisung, Kapitel 6 (Planung), laufende Nummer 01. Das vorangestellte „U“ (Umwelt) unterscheidet diesen Nummernkreis vom bestehenden IFS-Food-Register und verhindert Kollisionen. Kapitel U0 = übergeordnete, kapitelübergreifende Systemdokumente (Handbuch, Umstellungs- und Implementierungswerkzeuge).</t>
  </si>
  <si>
    <t>Kostenlos verfügbar</t>
  </si>
  <si>
    <t>Umweltmanagement-Handbuch (inkl. Broschüre für Stakeholder)</t>
  </si>
  <si>
    <t>Umweltpolitik (inkl. Broschüre für Stakeholder)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</si>
</sst>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"/>
    </font>
    <font>
      <b/>
      <sz val="16"/>
      <color rgb="FF1F3864"/>
      <name val="Arial"/>
      <family val="2"/>
      <charset val="1"/>
    </font>
    <font>
      <i/>
      <sz val="10"/>
      <color rgb="FF595959"/>
      <name val="Arial"/>
      <family val="2"/>
      <charset val="1"/>
    </font>
    <font>
      <b/>
      <sz val="9"/>
      <color rgb="FFFFFFFF"/>
      <name val="Arial"/>
      <family val="2"/>
      <charset val="1"/>
    </font>
    <font>
      <b/>
      <sz val="22"/>
      <color rgb="FF1F3864"/>
      <name val="Arial"/>
      <family val="2"/>
      <charset val="1"/>
    </font>
    <font>
      <b/>
      <sz val="20"/>
      <color rgb="FFFFFFFF"/>
      <name val="Arial"/>
      <family val="2"/>
      <charset val="1"/>
    </font>
    <font>
      <b/>
      <sz val="9"/>
      <color rgb="FF404040"/>
      <name val="Arial"/>
      <family val="2"/>
      <charset val="1"/>
    </font>
    <font>
      <sz val="9"/>
      <name val="Arial"/>
      <family val="2"/>
      <charset val="1"/>
    </font>
    <font>
      <i/>
      <sz val="9"/>
      <color rgb="FF595959"/>
      <name val="Arial"/>
      <family val="2"/>
      <charset val="1"/>
    </font>
    <font>
      <b/>
      <sz val="11"/>
      <color theme="1"/>
      <name val="Calibri"/>
      <family val="2"/>
      <charset val="1"/>
    </font>
    <font>
      <b/>
      <sz val="13"/>
      <color rgb="FFFFFFFF"/>
      <name val="Arial"/>
      <family val="2"/>
      <charset val="1"/>
    </font>
    <font>
      <sz val="9"/>
      <color rgb="FFFFFFFF"/>
      <name val="Arial"/>
      <family val="2"/>
      <charset val="1"/>
    </font>
    <font>
      <sz val="9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22"/>
      <color rgb="FF000000"/>
      <name val="Arial"/>
      <family val="2"/>
      <charset val="1"/>
    </font>
    <font>
      <b/>
      <sz val="13"/>
      <color rgb="FFFFFFFF"/>
      <name val="Arial"/>
      <family val="2"/>
    </font>
    <font>
      <sz val="9"/>
      <color rgb="FFFFFFFF"/>
      <name val="Arial"/>
      <family val="2"/>
    </font>
    <font>
      <b/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4"/>
      <color rgb="FF1F3864"/>
      <name val="Arial"/>
      <family val="2"/>
      <charset val="1"/>
    </font>
    <font>
      <b/>
      <sz val="9"/>
      <name val="Arial"/>
      <family val="2"/>
      <charset val="1"/>
    </font>
  </fonts>
  <fills count="20">
    <fill>
      <patternFill patternType="none"/>
    </fill>
    <fill>
      <patternFill patternType="gray125"/>
    </fill>
    <fill>
      <patternFill patternType="solid">
        <fgColor rgb="FF1F3864"/>
        <bgColor rgb="FF404040"/>
      </patternFill>
    </fill>
    <fill>
      <patternFill patternType="solid">
        <fgColor rgb="FF2E5496"/>
        <bgColor rgb="FF1F3864"/>
      </patternFill>
    </fill>
    <fill>
      <patternFill patternType="solid">
        <fgColor rgb="FFC0392B"/>
        <bgColor rgb="FF993366"/>
      </patternFill>
    </fill>
    <fill>
      <patternFill patternType="solid">
        <fgColor rgb="FF7F7F7F"/>
        <bgColor rgb="FF969696"/>
      </patternFill>
    </fill>
    <fill>
      <patternFill patternType="solid">
        <fgColor rgb="FFF7F9FC"/>
        <bgColor rgb="FFFFFFFF"/>
      </patternFill>
    </fill>
    <fill>
      <patternFill patternType="solid">
        <fgColor rgb="FF2E7D32"/>
        <bgColor rgb="FF008000"/>
      </patternFill>
    </fill>
    <fill>
      <patternFill patternType="solid">
        <fgColor rgb="FFB8860B"/>
        <bgColor rgb="FFFF9900"/>
      </patternFill>
    </fill>
    <fill>
      <patternFill patternType="solid">
        <fgColor rgb="FFF0C6C6"/>
        <bgColor rgb="FFF8CBAD"/>
      </patternFill>
    </fill>
    <fill>
      <patternFill patternType="solid">
        <fgColor rgb="FFFFF2CC"/>
        <bgColor rgb="FFFFF6C6"/>
      </patternFill>
    </fill>
    <fill>
      <patternFill patternType="solid">
        <fgColor rgb="FFC6ECEB"/>
        <bgColor rgb="FFC6E8C6"/>
      </patternFill>
    </fill>
    <fill>
      <patternFill patternType="solid">
        <fgColor rgb="FFFFF6C6"/>
        <bgColor rgb="FFFFF2CC"/>
      </patternFill>
    </fill>
    <fill>
      <patternFill patternType="solid">
        <fgColor rgb="FFC6D9F1"/>
        <bgColor rgb="FFD9D2E9"/>
      </patternFill>
    </fill>
    <fill>
      <patternFill patternType="solid">
        <fgColor rgb="FFEDEDED"/>
        <bgColor rgb="FFE2EFDA"/>
      </patternFill>
    </fill>
    <fill>
      <patternFill patternType="solid">
        <fgColor rgb="FFC6E8C6"/>
        <bgColor rgb="FFC6ECEB"/>
      </patternFill>
    </fill>
    <fill>
      <patternFill patternType="solid">
        <fgColor rgb="FFE1D5F0"/>
        <bgColor rgb="FFD9D2E9"/>
      </patternFill>
    </fill>
    <fill>
      <patternFill patternType="solid">
        <fgColor rgb="FFD9D2E9"/>
        <bgColor rgb="FFE1D5F0"/>
      </patternFill>
    </fill>
    <fill>
      <patternFill patternType="solid">
        <fgColor rgb="FFE2EFDA"/>
        <bgColor rgb="FFEDEDED"/>
      </patternFill>
    </fill>
    <fill>
      <patternFill patternType="solid">
        <fgColor rgb="FFF8CBAD"/>
        <bgColor rgb="FFF0C6C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3" borderId="1" xfId="0" applyFont="1" applyFill="1" applyBorder="1"/>
    <xf numFmtId="0" fontId="7" fillId="0" borderId="1" xfId="0" applyFont="1" applyBorder="1"/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10" borderId="1" xfId="0" applyFont="1" applyFill="1" applyBorder="1" applyAlignment="1">
      <alignment horizontal="center" vertical="center"/>
    </xf>
    <xf numFmtId="0" fontId="12" fillId="10" borderId="1" xfId="0" applyFont="1" applyFill="1" applyBorder="1" applyAlignment="1">
      <alignment horizontal="left" vertical="center"/>
    </xf>
    <xf numFmtId="0" fontId="12" fillId="10" borderId="1" xfId="0" applyFont="1" applyFill="1" applyBorder="1" applyAlignment="1">
      <alignment horizontal="left" vertical="center" wrapText="1"/>
    </xf>
    <xf numFmtId="0" fontId="12" fillId="11" borderId="1" xfId="0" applyFont="1" applyFill="1" applyBorder="1" applyAlignment="1">
      <alignment horizontal="center" vertical="center"/>
    </xf>
    <xf numFmtId="0" fontId="12" fillId="12" borderId="1" xfId="0" applyFont="1" applyFill="1" applyBorder="1" applyAlignment="1">
      <alignment horizontal="center" vertical="center"/>
    </xf>
    <xf numFmtId="0" fontId="12" fillId="13" borderId="1" xfId="0" applyFont="1" applyFill="1" applyBorder="1" applyAlignment="1">
      <alignment horizontal="center" vertical="center"/>
    </xf>
    <xf numFmtId="0" fontId="12" fillId="14" borderId="1" xfId="0" applyFont="1" applyFill="1" applyBorder="1" applyAlignment="1">
      <alignment horizontal="center" vertical="center"/>
    </xf>
    <xf numFmtId="0" fontId="12" fillId="15" borderId="1" xfId="0" applyFont="1" applyFill="1" applyBorder="1" applyAlignment="1">
      <alignment horizontal="center" vertical="center"/>
    </xf>
    <xf numFmtId="0" fontId="12" fillId="16" borderId="1" xfId="0" applyFont="1" applyFill="1" applyBorder="1" applyAlignment="1">
      <alignment horizontal="center" vertical="center"/>
    </xf>
    <xf numFmtId="0" fontId="12" fillId="17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19" fillId="18" borderId="1" xfId="0" applyFont="1" applyFill="1" applyBorder="1" applyAlignment="1">
      <alignment horizontal="center" vertical="center" wrapText="1"/>
    </xf>
    <xf numFmtId="0" fontId="19" fillId="19" borderId="1" xfId="0" applyFont="1" applyFill="1" applyBorder="1" applyAlignment="1">
      <alignment horizontal="center" vertical="center" wrapText="1"/>
    </xf>
    <xf numFmtId="0" fontId="19" fillId="10" borderId="1" xfId="0" applyFont="1" applyFill="1" applyBorder="1" applyAlignment="1">
      <alignment horizontal="center" vertical="center" wrapText="1"/>
    </xf>
    <xf numFmtId="0" fontId="20" fillId="0" borderId="0" xfId="0" applyFont="1"/>
    <xf numFmtId="0" fontId="3" fillId="3" borderId="0" xfId="0" applyFont="1" applyFill="1"/>
    <xf numFmtId="0" fontId="7" fillId="0" borderId="0" xfId="0" applyFont="1"/>
    <xf numFmtId="0" fontId="21" fillId="0" borderId="0" xfId="0" applyFont="1"/>
    <xf numFmtId="0" fontId="10" fillId="2" borderId="0" xfId="0" applyFont="1" applyFill="1"/>
    <xf numFmtId="0" fontId="11" fillId="3" borderId="0" xfId="0" applyFont="1" applyFill="1"/>
    <xf numFmtId="0" fontId="3" fillId="2" borderId="0" xfId="0" applyFont="1" applyFill="1" applyAlignment="1">
      <alignment vertical="center" indent="1"/>
    </xf>
    <xf numFmtId="0" fontId="14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4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16" fillId="3" borderId="0" xfId="0" applyFont="1" applyFill="1"/>
    <xf numFmtId="0" fontId="7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7F9FC"/>
      <rgbColor rgb="FFFF00FF"/>
      <rgbColor rgb="FF00FFFF"/>
      <rgbColor rgb="FF800000"/>
      <rgbColor rgb="FF008000"/>
      <rgbColor rgb="FF000080"/>
      <rgbColor rgb="FFB8860B"/>
      <rgbColor rgb="FF800080"/>
      <rgbColor rgb="FF008080"/>
      <rgbColor rgb="FFBFBFBF"/>
      <rgbColor rgb="FF7F7F7F"/>
      <rgbColor rgb="FFC6E8C6"/>
      <rgbColor rgb="FF993366"/>
      <rgbColor rgb="FFFFF6C6"/>
      <rgbColor rgb="FFC6ECEB"/>
      <rgbColor rgb="FF660066"/>
      <rgbColor rgb="FFFF8080"/>
      <rgbColor rgb="FF0066CC"/>
      <rgbColor rgb="FFD9D2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E2EFDA"/>
      <rgbColor rgb="FFFFF2CC"/>
      <rgbColor rgb="FFC6D9F1"/>
      <rgbColor rgb="FFF0C6C6"/>
      <rgbColor rgb="FFE1D5F0"/>
      <rgbColor rgb="FFF8CBAD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2E7D32"/>
      <rgbColor rgb="FF003300"/>
      <rgbColor rgb="FF333300"/>
      <rgbColor rgb="FFC0392B"/>
      <rgbColor rgb="FF993366"/>
      <rgbColor rgb="FF2E5496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22"/>
  <sheetViews>
    <sheetView showGridLines="0" zoomScaleNormal="100" workbookViewId="0">
      <selection activeCell="P9" sqref="P9"/>
    </sheetView>
  </sheetViews>
  <sheetFormatPr baseColWidth="10" defaultColWidth="9.5" defaultRowHeight="15" x14ac:dyDescent="0.2"/>
  <cols>
    <col min="1" max="1" width="3.33203125" customWidth="1"/>
    <col min="2" max="2" width="13" customWidth="1"/>
    <col min="3" max="3" width="50.1640625" customWidth="1"/>
    <col min="4" max="5" width="17.5" customWidth="1"/>
    <col min="6" max="8" width="15.33203125" customWidth="1"/>
  </cols>
  <sheetData>
    <row r="2" spans="2:9" ht="15" customHeight="1" x14ac:dyDescent="0.2">
      <c r="B2" s="35" t="s">
        <v>0</v>
      </c>
      <c r="C2" s="35"/>
      <c r="D2" s="35"/>
      <c r="E2" s="35"/>
      <c r="F2" s="35"/>
      <c r="G2" s="35"/>
      <c r="H2" s="35"/>
    </row>
    <row r="3" spans="2:9" ht="15" customHeight="1" x14ac:dyDescent="0.2">
      <c r="B3" s="35"/>
      <c r="C3" s="35"/>
      <c r="D3" s="35"/>
      <c r="E3" s="35"/>
      <c r="F3" s="35"/>
      <c r="G3" s="35"/>
      <c r="H3" s="35"/>
    </row>
    <row r="4" spans="2:9" ht="15" customHeight="1" x14ac:dyDescent="0.2">
      <c r="B4" s="36" t="s">
        <v>1</v>
      </c>
      <c r="C4" s="36"/>
      <c r="D4" s="36"/>
      <c r="E4" s="36"/>
      <c r="F4" s="36"/>
      <c r="G4" s="36"/>
      <c r="H4" s="36"/>
    </row>
    <row r="6" spans="2:9" ht="15" customHeight="1" x14ac:dyDescent="0.2">
      <c r="B6" s="37" t="s">
        <v>2</v>
      </c>
      <c r="C6" s="37"/>
      <c r="D6" s="38" t="s">
        <v>3</v>
      </c>
      <c r="E6" s="38"/>
      <c r="F6" s="39" t="s">
        <v>4</v>
      </c>
      <c r="G6" s="39"/>
      <c r="H6" s="40" t="s">
        <v>5</v>
      </c>
      <c r="I6" s="40"/>
    </row>
    <row r="7" spans="2:9" ht="15" customHeight="1" x14ac:dyDescent="0.2">
      <c r="B7" s="43">
        <f>COUNTA(Dokumentenregister!$B$4:$B$250)</f>
        <v>163</v>
      </c>
      <c r="C7" s="43"/>
      <c r="D7" s="43">
        <f>COUNTIF(Dokumentenregister!$A$4:$A$250,"KAP*")</f>
        <v>8</v>
      </c>
      <c r="E7" s="43"/>
      <c r="F7" s="43">
        <f>COUNTIF(Dokumentenregister!$F$4:$F$250,"Hoch")</f>
        <v>87</v>
      </c>
      <c r="G7" s="43"/>
      <c r="H7" s="43">
        <f>COUNTIF(Dokumentenregister!$G$4:$G$250,"*Offen*")</f>
        <v>0</v>
      </c>
      <c r="I7" s="43"/>
    </row>
    <row r="8" spans="2:9" ht="15" customHeight="1" x14ac:dyDescent="0.2">
      <c r="B8" s="43"/>
      <c r="C8" s="43"/>
      <c r="D8" s="43"/>
      <c r="E8" s="43"/>
      <c r="F8" s="43"/>
      <c r="G8" s="43"/>
      <c r="H8" s="43"/>
      <c r="I8" s="43"/>
    </row>
    <row r="9" spans="2:9" ht="39.75" customHeight="1" x14ac:dyDescent="0.2">
      <c r="B9" s="44">
        <f>COUNTIF(Dokumentenregister!$G$4:$G$250,"*Fertig*")</f>
        <v>163</v>
      </c>
      <c r="C9" s="44"/>
      <c r="D9" s="45">
        <f>COUNTIF(Dokumentenregister!$G$4:$G$250,"*Arbeit*")</f>
        <v>0</v>
      </c>
      <c r="E9" s="45"/>
      <c r="F9" s="46" t="str">
        <f>TEXT(COUNTIF(Dokumentenregister!$G$4:$G$250,"*Fertig*")/COUNTA(Dokumentenregister!$B$4:$B$250),"0%")</f>
        <v>100%</v>
      </c>
      <c r="G9" s="46"/>
    </row>
    <row r="10" spans="2:9" ht="15" customHeight="1" x14ac:dyDescent="0.2">
      <c r="B10" s="41" t="s">
        <v>6</v>
      </c>
      <c r="C10" s="41"/>
      <c r="D10" s="41" t="s">
        <v>7</v>
      </c>
      <c r="E10" s="41"/>
      <c r="F10" s="41" t="s">
        <v>8</v>
      </c>
      <c r="G10" s="41"/>
    </row>
    <row r="11" spans="2:9" ht="15" customHeight="1" x14ac:dyDescent="0.2">
      <c r="B11" s="1" t="s">
        <v>9</v>
      </c>
      <c r="C11" s="1" t="s">
        <v>10</v>
      </c>
      <c r="D11" s="1" t="s">
        <v>11</v>
      </c>
      <c r="E11" s="1" t="s">
        <v>12</v>
      </c>
    </row>
    <row r="12" spans="2:9" ht="15" customHeight="1" x14ac:dyDescent="0.2">
      <c r="B12" s="2" t="s">
        <v>13</v>
      </c>
      <c r="C12" s="2" t="s">
        <v>14</v>
      </c>
      <c r="D12" s="2">
        <f>COUNTIF(Dokumentenregister!$J$4:$J$250,"U0")</f>
        <v>5</v>
      </c>
      <c r="E12" s="2">
        <f>COUNTIFS(Dokumentenregister!$J$4:$J$250,"U0",Dokumentenregister!$F$4:$F$250,"Hoch")</f>
        <v>2</v>
      </c>
    </row>
    <row r="13" spans="2:9" ht="15" customHeight="1" x14ac:dyDescent="0.2">
      <c r="B13" s="2" t="s">
        <v>15</v>
      </c>
      <c r="C13" s="2" t="s">
        <v>16</v>
      </c>
      <c r="D13" s="2">
        <f>COUNTIF(Dokumentenregister!$J$4:$J$250,"U4")</f>
        <v>13</v>
      </c>
      <c r="E13" s="2">
        <f>COUNTIFS(Dokumentenregister!$J$4:$J$250,"U4",Dokumentenregister!$F$4:$F$250,"Hoch")</f>
        <v>7</v>
      </c>
    </row>
    <row r="14" spans="2:9" ht="15" customHeight="1" x14ac:dyDescent="0.2">
      <c r="B14" s="2" t="s">
        <v>17</v>
      </c>
      <c r="C14" s="2" t="s">
        <v>18</v>
      </c>
      <c r="D14" s="2">
        <f>COUNTIF(Dokumentenregister!$J$4:$J$250,"U5")</f>
        <v>9</v>
      </c>
      <c r="E14" s="2">
        <f>COUNTIFS(Dokumentenregister!$J$4:$J$250,"U5",Dokumentenregister!$F$4:$F$250,"Hoch")</f>
        <v>5</v>
      </c>
    </row>
    <row r="15" spans="2:9" ht="15" customHeight="1" x14ac:dyDescent="0.2">
      <c r="B15" s="2" t="s">
        <v>19</v>
      </c>
      <c r="C15" s="2" t="s">
        <v>20</v>
      </c>
      <c r="D15" s="2">
        <f>COUNTIF(Dokumentenregister!$J$4:$J$250,"U6")</f>
        <v>23</v>
      </c>
      <c r="E15" s="2">
        <f>COUNTIFS(Dokumentenregister!$J$4:$J$250,"U6",Dokumentenregister!$F$4:$F$250,"Hoch")</f>
        <v>15</v>
      </c>
    </row>
    <row r="16" spans="2:9" ht="15" customHeight="1" x14ac:dyDescent="0.2">
      <c r="B16" s="2" t="s">
        <v>21</v>
      </c>
      <c r="C16" s="2" t="s">
        <v>22</v>
      </c>
      <c r="D16" s="2">
        <f>COUNTIF(Dokumentenregister!$J$4:$J$250,"U7")</f>
        <v>32</v>
      </c>
      <c r="E16" s="2">
        <f>COUNTIFS(Dokumentenregister!$J$4:$J$250,"U7",Dokumentenregister!$F$4:$F$250,"Hoch")</f>
        <v>11</v>
      </c>
    </row>
    <row r="17" spans="2:8" ht="15" customHeight="1" x14ac:dyDescent="0.2">
      <c r="B17" s="2" t="s">
        <v>23</v>
      </c>
      <c r="C17" s="2" t="s">
        <v>24</v>
      </c>
      <c r="D17" s="2">
        <f>COUNTIF(Dokumentenregister!$J$4:$J$250,"U8")</f>
        <v>45</v>
      </c>
      <c r="E17" s="2">
        <f>COUNTIFS(Dokumentenregister!$J$4:$J$250,"U8",Dokumentenregister!$F$4:$F$250,"Hoch")</f>
        <v>28</v>
      </c>
    </row>
    <row r="18" spans="2:8" ht="15" customHeight="1" x14ac:dyDescent="0.2">
      <c r="B18" s="2" t="s">
        <v>25</v>
      </c>
      <c r="C18" s="2" t="s">
        <v>26</v>
      </c>
      <c r="D18" s="2">
        <f>COUNTIF(Dokumentenregister!$J$4:$J$250,"U9")</f>
        <v>29</v>
      </c>
      <c r="E18" s="2">
        <f>COUNTIFS(Dokumentenregister!$J$4:$J$250,"U9",Dokumentenregister!$F$4:$F$250,"Hoch")</f>
        <v>16</v>
      </c>
    </row>
    <row r="19" spans="2:8" ht="15" customHeight="1" x14ac:dyDescent="0.2">
      <c r="B19" s="2" t="s">
        <v>27</v>
      </c>
      <c r="C19" s="2" t="s">
        <v>28</v>
      </c>
      <c r="D19" s="2">
        <f>COUNTIF(Dokumentenregister!$J$4:$J$250,"U10")</f>
        <v>7</v>
      </c>
      <c r="E19" s="2">
        <f>COUNTIFS(Dokumentenregister!$J$4:$J$250,"U10",Dokumentenregister!$F$4:$F$250,"Hoch")</f>
        <v>3</v>
      </c>
    </row>
    <row r="22" spans="2:8" ht="75" customHeight="1" x14ac:dyDescent="0.2">
      <c r="B22" s="42" t="s">
        <v>29</v>
      </c>
      <c r="C22" s="42"/>
      <c r="D22" s="42"/>
      <c r="E22" s="42"/>
      <c r="F22" s="42"/>
      <c r="G22" s="42"/>
      <c r="H22" s="42"/>
    </row>
  </sheetData>
  <mergeCells count="17">
    <mergeCell ref="B10:C10"/>
    <mergeCell ref="D10:E10"/>
    <mergeCell ref="F10:G10"/>
    <mergeCell ref="B22:H22"/>
    <mergeCell ref="B7:C8"/>
    <mergeCell ref="D7:E8"/>
    <mergeCell ref="F7:G8"/>
    <mergeCell ref="H7:I8"/>
    <mergeCell ref="B9:C9"/>
    <mergeCell ref="D9:E9"/>
    <mergeCell ref="F9:G9"/>
    <mergeCell ref="B2:H3"/>
    <mergeCell ref="B4:H4"/>
    <mergeCell ref="B6:C6"/>
    <mergeCell ref="D6:E6"/>
    <mergeCell ref="F6:G6"/>
    <mergeCell ref="H6:I6"/>
  </mergeCells>
  <printOptions horizontalCentered="1"/>
  <pageMargins left="0.4" right="0.4" top="1" bottom="1" header="0.511811023622047" footer="0.511811023622047"/>
  <pageSetup paperSize="9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77"/>
  <sheetViews>
    <sheetView tabSelected="1" zoomScale="125" zoomScaleNormal="115" workbookViewId="0">
      <pane ySplit="3" topLeftCell="A17" activePane="bottomLeft" state="frozen"/>
      <selection pane="bottomLeft" activeCell="G171" sqref="G171:G174"/>
    </sheetView>
  </sheetViews>
  <sheetFormatPr baseColWidth="10" defaultColWidth="9.5" defaultRowHeight="15" x14ac:dyDescent="0.2"/>
  <cols>
    <col min="1" max="1" width="8.6640625" customWidth="1"/>
    <col min="2" max="2" width="13" style="3" customWidth="1"/>
    <col min="3" max="3" width="8.6640625" style="4" customWidth="1"/>
    <col min="4" max="4" width="52.33203125" customWidth="1"/>
    <col min="5" max="5" width="16.33203125" customWidth="1"/>
    <col min="6" max="6" width="12" customWidth="1"/>
    <col min="7" max="7" width="14.1640625" customWidth="1"/>
    <col min="8" max="8" width="17.5" customWidth="1"/>
    <col min="9" max="9" width="46.5" customWidth="1"/>
    <col min="10" max="10" width="8.6640625" customWidth="1"/>
  </cols>
  <sheetData>
    <row r="1" spans="1:10" ht="16.5" customHeight="1" x14ac:dyDescent="0.2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15" customHeight="1" x14ac:dyDescent="0.2">
      <c r="A2" s="32" t="s">
        <v>31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s="4" customFormat="1" ht="25.5" customHeight="1" x14ac:dyDescent="0.2">
      <c r="A3" s="5" t="s">
        <v>32</v>
      </c>
      <c r="B3" s="5" t="s">
        <v>33</v>
      </c>
      <c r="C3" s="5" t="s">
        <v>34</v>
      </c>
      <c r="D3" s="5" t="s">
        <v>35</v>
      </c>
      <c r="E3" s="5" t="s">
        <v>36</v>
      </c>
      <c r="F3" s="5" t="s">
        <v>37</v>
      </c>
      <c r="G3" s="5" t="s">
        <v>38</v>
      </c>
      <c r="H3" s="5" t="s">
        <v>39</v>
      </c>
      <c r="I3" s="5" t="s">
        <v>40</v>
      </c>
      <c r="J3" s="5" t="s">
        <v>41</v>
      </c>
    </row>
    <row r="4" spans="1:10" ht="19.5" customHeight="1" x14ac:dyDescent="0.2">
      <c r="A4" s="33" t="s">
        <v>42</v>
      </c>
      <c r="B4" s="33"/>
      <c r="C4" s="33"/>
      <c r="D4" s="33"/>
      <c r="E4" s="33"/>
      <c r="F4" s="33"/>
      <c r="G4" s="33"/>
      <c r="H4" s="33"/>
      <c r="I4" s="33"/>
      <c r="J4" s="33"/>
    </row>
    <row r="5" spans="1:10" ht="25" customHeight="1" x14ac:dyDescent="0.2">
      <c r="A5" s="6">
        <v>1</v>
      </c>
      <c r="B5" s="7" t="s">
        <v>43</v>
      </c>
      <c r="C5" s="8" t="s">
        <v>44</v>
      </c>
      <c r="D5" s="9" t="s">
        <v>565</v>
      </c>
      <c r="E5" s="10" t="s">
        <v>45</v>
      </c>
      <c r="F5" s="10" t="s">
        <v>46</v>
      </c>
      <c r="G5" s="11" t="s">
        <v>47</v>
      </c>
      <c r="H5" s="12"/>
      <c r="I5" s="13"/>
      <c r="J5" s="10" t="str">
        <f>MID(B5,FIND("-",B5)+1,FIND("-",B5,FIND("-",B5)+1)-FIND("-",B5)-1)</f>
        <v>U0</v>
      </c>
    </row>
    <row r="6" spans="1:10" ht="25" customHeight="1" x14ac:dyDescent="0.2">
      <c r="A6" s="6">
        <v>2</v>
      </c>
      <c r="B6" s="7" t="s">
        <v>48</v>
      </c>
      <c r="C6" s="14" t="s">
        <v>49</v>
      </c>
      <c r="D6" s="9" t="s">
        <v>50</v>
      </c>
      <c r="E6" s="10" t="s">
        <v>45</v>
      </c>
      <c r="F6" s="10" t="s">
        <v>46</v>
      </c>
      <c r="G6" s="11" t="s">
        <v>47</v>
      </c>
      <c r="H6" s="12"/>
      <c r="I6" s="13" t="s">
        <v>564</v>
      </c>
      <c r="J6" s="10" t="str">
        <f>MID(B6,FIND("-",B6)+1,FIND("-",B6,FIND("-",B6)+1)-FIND("-",B6)-1)</f>
        <v>U0</v>
      </c>
    </row>
    <row r="7" spans="1:10" ht="25" customHeight="1" x14ac:dyDescent="0.2">
      <c r="A7" s="6">
        <v>3</v>
      </c>
      <c r="B7" s="7" t="s">
        <v>52</v>
      </c>
      <c r="C7" s="14" t="s">
        <v>49</v>
      </c>
      <c r="D7" s="9" t="s">
        <v>53</v>
      </c>
      <c r="E7" s="10" t="s">
        <v>45</v>
      </c>
      <c r="F7" s="10" t="s">
        <v>54</v>
      </c>
      <c r="G7" s="11" t="s">
        <v>47</v>
      </c>
      <c r="H7" s="12"/>
      <c r="I7" s="13"/>
      <c r="J7" s="10" t="str">
        <f>MID(B7,FIND("-",B7)+1,FIND("-",B7,FIND("-",B7)+1)-FIND("-",B7)-1)</f>
        <v>U0</v>
      </c>
    </row>
    <row r="8" spans="1:10" ht="25" customHeight="1" x14ac:dyDescent="0.2">
      <c r="A8" s="6">
        <v>4</v>
      </c>
      <c r="B8" s="7" t="s">
        <v>55</v>
      </c>
      <c r="C8" s="15" t="s">
        <v>56</v>
      </c>
      <c r="D8" s="9" t="s">
        <v>57</v>
      </c>
      <c r="E8" s="10" t="s">
        <v>45</v>
      </c>
      <c r="F8" s="10" t="s">
        <v>54</v>
      </c>
      <c r="G8" s="11" t="s">
        <v>47</v>
      </c>
      <c r="H8" s="12"/>
      <c r="I8" s="13"/>
      <c r="J8" s="10" t="str">
        <f>MID(B8,FIND("-",B8)+1,FIND("-",B8,FIND("-",B8)+1)-FIND("-",B8)-1)</f>
        <v>U0</v>
      </c>
    </row>
    <row r="9" spans="1:10" ht="25" customHeight="1" x14ac:dyDescent="0.2">
      <c r="A9" s="6">
        <v>5</v>
      </c>
      <c r="B9" s="7" t="s">
        <v>58</v>
      </c>
      <c r="C9" s="14" t="s">
        <v>49</v>
      </c>
      <c r="D9" s="9" t="s">
        <v>59</v>
      </c>
      <c r="E9" s="10" t="s">
        <v>45</v>
      </c>
      <c r="F9" s="10" t="s">
        <v>54</v>
      </c>
      <c r="G9" s="11" t="s">
        <v>47</v>
      </c>
      <c r="H9" s="12"/>
      <c r="I9" s="13"/>
      <c r="J9" s="10" t="str">
        <f>MID(B9,FIND("-",B9)+1,FIND("-",B9,FIND("-",B9)+1)-FIND("-",B9)-1)</f>
        <v>U0</v>
      </c>
    </row>
    <row r="10" spans="1:10" ht="19.5" customHeight="1" x14ac:dyDescent="0.2">
      <c r="A10" s="33" t="s">
        <v>60</v>
      </c>
      <c r="B10" s="33"/>
      <c r="C10" s="33"/>
      <c r="D10" s="33"/>
      <c r="E10" s="33"/>
      <c r="F10" s="33"/>
      <c r="G10" s="33"/>
      <c r="H10" s="33"/>
      <c r="I10" s="33"/>
      <c r="J10" s="33"/>
    </row>
    <row r="11" spans="1:10" ht="24" customHeight="1" x14ac:dyDescent="0.2">
      <c r="A11" s="6">
        <v>6</v>
      </c>
      <c r="B11" s="7" t="s">
        <v>61</v>
      </c>
      <c r="C11" s="16" t="s">
        <v>62</v>
      </c>
      <c r="D11" s="9" t="s">
        <v>63</v>
      </c>
      <c r="E11" s="10" t="s">
        <v>64</v>
      </c>
      <c r="F11" s="10" t="s">
        <v>46</v>
      </c>
      <c r="G11" s="11" t="s">
        <v>47</v>
      </c>
      <c r="H11" s="12"/>
      <c r="I11" s="13"/>
      <c r="J11" s="10" t="str">
        <f t="shared" ref="J11:J23" si="0">MID(B11,FIND("-",B11)+1,FIND("-",B11,FIND("-",B11)+1)-FIND("-",B11)-1)</f>
        <v>U4</v>
      </c>
    </row>
    <row r="12" spans="1:10" ht="24" customHeight="1" x14ac:dyDescent="0.2">
      <c r="A12" s="6">
        <v>7</v>
      </c>
      <c r="B12" s="7" t="s">
        <v>65</v>
      </c>
      <c r="C12" s="14" t="s">
        <v>49</v>
      </c>
      <c r="D12" s="9" t="s">
        <v>66</v>
      </c>
      <c r="E12" s="10" t="s">
        <v>67</v>
      </c>
      <c r="F12" s="10" t="s">
        <v>46</v>
      </c>
      <c r="G12" s="11" t="s">
        <v>47</v>
      </c>
      <c r="H12" s="12"/>
      <c r="I12" s="13"/>
      <c r="J12" s="10" t="str">
        <f t="shared" si="0"/>
        <v>U4</v>
      </c>
    </row>
    <row r="13" spans="1:10" ht="24" customHeight="1" x14ac:dyDescent="0.2">
      <c r="A13" s="6">
        <v>8</v>
      </c>
      <c r="B13" s="7" t="s">
        <v>68</v>
      </c>
      <c r="C13" s="14" t="s">
        <v>49</v>
      </c>
      <c r="D13" s="9" t="s">
        <v>69</v>
      </c>
      <c r="E13" s="10" t="s">
        <v>70</v>
      </c>
      <c r="F13" s="10" t="s">
        <v>54</v>
      </c>
      <c r="G13" s="11" t="s">
        <v>47</v>
      </c>
      <c r="H13" s="12"/>
      <c r="I13" s="13"/>
      <c r="J13" s="10" t="str">
        <f t="shared" si="0"/>
        <v>U4</v>
      </c>
    </row>
    <row r="14" spans="1:10" ht="24" customHeight="1" x14ac:dyDescent="0.2">
      <c r="A14" s="6">
        <v>9</v>
      </c>
      <c r="B14" s="7" t="s">
        <v>71</v>
      </c>
      <c r="C14" s="14" t="s">
        <v>49</v>
      </c>
      <c r="D14" s="9" t="s">
        <v>72</v>
      </c>
      <c r="E14" s="10" t="s">
        <v>73</v>
      </c>
      <c r="F14" s="10" t="s">
        <v>46</v>
      </c>
      <c r="G14" s="11" t="s">
        <v>47</v>
      </c>
      <c r="H14" s="12"/>
      <c r="I14" s="13"/>
      <c r="J14" s="10" t="str">
        <f t="shared" si="0"/>
        <v>U4</v>
      </c>
    </row>
    <row r="15" spans="1:10" ht="24" customHeight="1" x14ac:dyDescent="0.2">
      <c r="A15" s="6">
        <v>10</v>
      </c>
      <c r="B15" s="7" t="s">
        <v>74</v>
      </c>
      <c r="C15" s="14" t="s">
        <v>49</v>
      </c>
      <c r="D15" s="9" t="s">
        <v>75</v>
      </c>
      <c r="E15" s="10" t="s">
        <v>76</v>
      </c>
      <c r="F15" s="10" t="s">
        <v>46</v>
      </c>
      <c r="G15" s="11" t="s">
        <v>47</v>
      </c>
      <c r="H15" s="12"/>
      <c r="I15" s="13"/>
      <c r="J15" s="10" t="str">
        <f t="shared" si="0"/>
        <v>U4</v>
      </c>
    </row>
    <row r="16" spans="1:10" ht="24" customHeight="1" x14ac:dyDescent="0.2">
      <c r="A16" s="6">
        <v>11</v>
      </c>
      <c r="B16" s="7" t="s">
        <v>78</v>
      </c>
      <c r="C16" s="17" t="s">
        <v>79</v>
      </c>
      <c r="D16" s="9" t="s">
        <v>80</v>
      </c>
      <c r="E16" s="10" t="s">
        <v>76</v>
      </c>
      <c r="F16" s="10" t="s">
        <v>54</v>
      </c>
      <c r="G16" s="11" t="s">
        <v>47</v>
      </c>
      <c r="H16" s="12"/>
      <c r="I16" s="13"/>
      <c r="J16" s="10" t="str">
        <f t="shared" si="0"/>
        <v>U4</v>
      </c>
    </row>
    <row r="17" spans="1:10" ht="24" customHeight="1" x14ac:dyDescent="0.2">
      <c r="A17" s="6">
        <v>12</v>
      </c>
      <c r="B17" s="7" t="s">
        <v>81</v>
      </c>
      <c r="C17" s="17" t="s">
        <v>79</v>
      </c>
      <c r="D17" s="9" t="s">
        <v>82</v>
      </c>
      <c r="E17" s="10" t="s">
        <v>64</v>
      </c>
      <c r="F17" s="10" t="s">
        <v>54</v>
      </c>
      <c r="G17" s="11" t="s">
        <v>47</v>
      </c>
      <c r="H17" s="12"/>
      <c r="I17" s="13"/>
      <c r="J17" s="10" t="str">
        <f t="shared" si="0"/>
        <v>U4</v>
      </c>
    </row>
    <row r="18" spans="1:10" ht="24" customHeight="1" x14ac:dyDescent="0.2">
      <c r="A18" s="6">
        <v>13</v>
      </c>
      <c r="B18" s="7" t="s">
        <v>83</v>
      </c>
      <c r="C18" s="18" t="s">
        <v>84</v>
      </c>
      <c r="D18" s="9" t="s">
        <v>85</v>
      </c>
      <c r="E18" s="10" t="s">
        <v>86</v>
      </c>
      <c r="F18" s="10" t="s">
        <v>46</v>
      </c>
      <c r="G18" s="11" t="s">
        <v>47</v>
      </c>
      <c r="H18" s="12"/>
      <c r="I18" s="13"/>
      <c r="J18" s="10" t="str">
        <f t="shared" si="0"/>
        <v>U4</v>
      </c>
    </row>
    <row r="19" spans="1:10" ht="24" customHeight="1" x14ac:dyDescent="0.2">
      <c r="A19" s="6">
        <v>14</v>
      </c>
      <c r="B19" s="7" t="s">
        <v>87</v>
      </c>
      <c r="C19" s="18" t="s">
        <v>84</v>
      </c>
      <c r="D19" s="9" t="s">
        <v>88</v>
      </c>
      <c r="E19" s="10" t="s">
        <v>89</v>
      </c>
      <c r="F19" s="10" t="s">
        <v>46</v>
      </c>
      <c r="G19" s="11" t="s">
        <v>47</v>
      </c>
      <c r="H19" s="12"/>
      <c r="I19" s="13"/>
      <c r="J19" s="10" t="str">
        <f t="shared" si="0"/>
        <v>U4</v>
      </c>
    </row>
    <row r="20" spans="1:10" ht="24" customHeight="1" x14ac:dyDescent="0.2">
      <c r="A20" s="6">
        <v>15</v>
      </c>
      <c r="B20" s="7" t="s">
        <v>90</v>
      </c>
      <c r="C20" s="14" t="s">
        <v>49</v>
      </c>
      <c r="D20" s="9" t="s">
        <v>91</v>
      </c>
      <c r="E20" s="10" t="s">
        <v>92</v>
      </c>
      <c r="F20" s="10" t="s">
        <v>54</v>
      </c>
      <c r="G20" s="11" t="s">
        <v>47</v>
      </c>
      <c r="H20" s="12"/>
      <c r="I20" s="13"/>
      <c r="J20" s="10" t="str">
        <f t="shared" si="0"/>
        <v>U4</v>
      </c>
    </row>
    <row r="21" spans="1:10" ht="24" customHeight="1" x14ac:dyDescent="0.2">
      <c r="A21" s="6">
        <v>16</v>
      </c>
      <c r="B21" s="7" t="s">
        <v>93</v>
      </c>
      <c r="C21" s="14" t="s">
        <v>49</v>
      </c>
      <c r="D21" s="9" t="s">
        <v>94</v>
      </c>
      <c r="E21" s="10" t="s">
        <v>92</v>
      </c>
      <c r="F21" s="10" t="s">
        <v>54</v>
      </c>
      <c r="G21" s="11" t="s">
        <v>47</v>
      </c>
      <c r="H21" s="12"/>
      <c r="I21" s="13"/>
      <c r="J21" s="10" t="str">
        <f t="shared" si="0"/>
        <v>U4</v>
      </c>
    </row>
    <row r="22" spans="1:10" ht="24" customHeight="1" x14ac:dyDescent="0.2">
      <c r="A22" s="6">
        <v>17</v>
      </c>
      <c r="B22" s="7" t="s">
        <v>95</v>
      </c>
      <c r="C22" s="14" t="s">
        <v>49</v>
      </c>
      <c r="D22" s="9" t="s">
        <v>96</v>
      </c>
      <c r="E22" s="10" t="s">
        <v>97</v>
      </c>
      <c r="F22" s="10" t="s">
        <v>46</v>
      </c>
      <c r="G22" s="11" t="s">
        <v>47</v>
      </c>
      <c r="H22" s="12"/>
      <c r="I22" s="13"/>
      <c r="J22" s="10" t="str">
        <f t="shared" si="0"/>
        <v>U4</v>
      </c>
    </row>
    <row r="23" spans="1:10" ht="24" customHeight="1" x14ac:dyDescent="0.2">
      <c r="A23" s="6">
        <v>18</v>
      </c>
      <c r="B23" s="7" t="s">
        <v>98</v>
      </c>
      <c r="C23" s="17" t="s">
        <v>79</v>
      </c>
      <c r="D23" s="9" t="s">
        <v>99</v>
      </c>
      <c r="E23" s="10" t="s">
        <v>64</v>
      </c>
      <c r="F23" s="10" t="s">
        <v>54</v>
      </c>
      <c r="G23" s="11" t="s">
        <v>47</v>
      </c>
      <c r="H23" s="12"/>
      <c r="I23" s="13"/>
      <c r="J23" s="10" t="str">
        <f t="shared" si="0"/>
        <v>U4</v>
      </c>
    </row>
    <row r="24" spans="1:10" ht="19.5" customHeight="1" x14ac:dyDescent="0.2">
      <c r="A24" s="33" t="s">
        <v>100</v>
      </c>
      <c r="B24" s="33"/>
      <c r="C24" s="33"/>
      <c r="D24" s="33"/>
      <c r="E24" s="33"/>
      <c r="F24" s="33"/>
      <c r="G24" s="33"/>
      <c r="H24" s="33"/>
      <c r="I24" s="33"/>
      <c r="J24" s="33"/>
    </row>
    <row r="25" spans="1:10" ht="24" customHeight="1" x14ac:dyDescent="0.2">
      <c r="A25" s="6">
        <v>19</v>
      </c>
      <c r="B25" s="7" t="s">
        <v>101</v>
      </c>
      <c r="C25" s="19" t="s">
        <v>102</v>
      </c>
      <c r="D25" s="9" t="s">
        <v>566</v>
      </c>
      <c r="E25" s="10" t="s">
        <v>103</v>
      </c>
      <c r="F25" s="10" t="s">
        <v>46</v>
      </c>
      <c r="G25" s="11" t="s">
        <v>47</v>
      </c>
      <c r="H25" s="12"/>
      <c r="I25" s="13"/>
      <c r="J25" s="10" t="str">
        <f t="shared" ref="J25:J33" si="1">MID(B25,FIND("-",B25)+1,FIND("-",B25,FIND("-",B25)+1)-FIND("-",B25)-1)</f>
        <v>U5</v>
      </c>
    </row>
    <row r="26" spans="1:10" ht="24" customHeight="1" x14ac:dyDescent="0.2">
      <c r="A26" s="6">
        <v>20</v>
      </c>
      <c r="B26" s="7" t="s">
        <v>104</v>
      </c>
      <c r="C26" s="17" t="s">
        <v>79</v>
      </c>
      <c r="D26" s="9" t="s">
        <v>105</v>
      </c>
      <c r="E26" s="10" t="s">
        <v>106</v>
      </c>
      <c r="F26" s="10" t="s">
        <v>46</v>
      </c>
      <c r="G26" s="11" t="s">
        <v>47</v>
      </c>
      <c r="H26" s="12"/>
      <c r="I26" s="13"/>
      <c r="J26" s="10" t="str">
        <f t="shared" si="1"/>
        <v>U5</v>
      </c>
    </row>
    <row r="27" spans="1:10" ht="24" customHeight="1" x14ac:dyDescent="0.2">
      <c r="A27" s="6">
        <v>21</v>
      </c>
      <c r="B27" s="7" t="s">
        <v>107</v>
      </c>
      <c r="C27" s="17" t="s">
        <v>79</v>
      </c>
      <c r="D27" s="9" t="s">
        <v>108</v>
      </c>
      <c r="E27" s="10" t="s">
        <v>106</v>
      </c>
      <c r="F27" s="10" t="s">
        <v>46</v>
      </c>
      <c r="G27" s="11" t="s">
        <v>47</v>
      </c>
      <c r="H27" s="12"/>
      <c r="I27" s="13"/>
      <c r="J27" s="10" t="str">
        <f t="shared" si="1"/>
        <v>U5</v>
      </c>
    </row>
    <row r="28" spans="1:10" ht="24" customHeight="1" x14ac:dyDescent="0.2">
      <c r="A28" s="6">
        <v>22</v>
      </c>
      <c r="B28" s="7" t="s">
        <v>109</v>
      </c>
      <c r="C28" s="17" t="s">
        <v>79</v>
      </c>
      <c r="D28" s="9" t="s">
        <v>110</v>
      </c>
      <c r="E28" s="10" t="s">
        <v>106</v>
      </c>
      <c r="F28" s="10" t="s">
        <v>54</v>
      </c>
      <c r="G28" s="11" t="s">
        <v>47</v>
      </c>
      <c r="H28" s="12"/>
      <c r="I28" s="13"/>
      <c r="J28" s="10" t="str">
        <f t="shared" si="1"/>
        <v>U5</v>
      </c>
    </row>
    <row r="29" spans="1:10" ht="24" customHeight="1" x14ac:dyDescent="0.2">
      <c r="A29" s="6">
        <v>23</v>
      </c>
      <c r="B29" s="7" t="s">
        <v>111</v>
      </c>
      <c r="C29" s="18" t="s">
        <v>84</v>
      </c>
      <c r="D29" s="9" t="s">
        <v>112</v>
      </c>
      <c r="E29" s="10" t="s">
        <v>113</v>
      </c>
      <c r="F29" s="10" t="s">
        <v>46</v>
      </c>
      <c r="G29" s="11" t="s">
        <v>47</v>
      </c>
      <c r="H29" s="12"/>
      <c r="I29" s="13"/>
      <c r="J29" s="10" t="str">
        <f t="shared" si="1"/>
        <v>U5</v>
      </c>
    </row>
    <row r="30" spans="1:10" ht="24" customHeight="1" x14ac:dyDescent="0.2">
      <c r="A30" s="6">
        <v>24</v>
      </c>
      <c r="B30" s="7" t="s">
        <v>114</v>
      </c>
      <c r="C30" s="14" t="s">
        <v>49</v>
      </c>
      <c r="D30" s="9" t="s">
        <v>115</v>
      </c>
      <c r="E30" s="10" t="s">
        <v>106</v>
      </c>
      <c r="F30" s="10" t="s">
        <v>54</v>
      </c>
      <c r="G30" s="11" t="s">
        <v>47</v>
      </c>
      <c r="H30" s="12"/>
      <c r="I30" s="13"/>
      <c r="J30" s="10" t="str">
        <f t="shared" si="1"/>
        <v>U5</v>
      </c>
    </row>
    <row r="31" spans="1:10" ht="24" customHeight="1" x14ac:dyDescent="0.2">
      <c r="A31" s="6">
        <v>25</v>
      </c>
      <c r="B31" s="7" t="s">
        <v>116</v>
      </c>
      <c r="C31" s="17" t="s">
        <v>79</v>
      </c>
      <c r="D31" s="9" t="s">
        <v>117</v>
      </c>
      <c r="E31" s="10" t="s">
        <v>118</v>
      </c>
      <c r="F31" s="10" t="s">
        <v>46</v>
      </c>
      <c r="G31" s="11" t="s">
        <v>47</v>
      </c>
      <c r="H31" s="12"/>
      <c r="I31" s="13"/>
      <c r="J31" s="10" t="str">
        <f t="shared" si="1"/>
        <v>U5</v>
      </c>
    </row>
    <row r="32" spans="1:10" ht="24" customHeight="1" x14ac:dyDescent="0.2">
      <c r="A32" s="6">
        <v>26</v>
      </c>
      <c r="B32" s="7" t="s">
        <v>119</v>
      </c>
      <c r="C32" s="17" t="s">
        <v>79</v>
      </c>
      <c r="D32" s="9" t="s">
        <v>120</v>
      </c>
      <c r="E32" s="10" t="s">
        <v>121</v>
      </c>
      <c r="F32" s="10" t="s">
        <v>54</v>
      </c>
      <c r="G32" s="11" t="s">
        <v>47</v>
      </c>
      <c r="H32" s="12"/>
      <c r="I32" s="13"/>
      <c r="J32" s="10" t="str">
        <f t="shared" si="1"/>
        <v>U5</v>
      </c>
    </row>
    <row r="33" spans="1:10" ht="24" customHeight="1" x14ac:dyDescent="0.2">
      <c r="A33" s="6">
        <v>27</v>
      </c>
      <c r="B33" s="7" t="s">
        <v>122</v>
      </c>
      <c r="C33" s="17" t="s">
        <v>79</v>
      </c>
      <c r="D33" s="9" t="s">
        <v>123</v>
      </c>
      <c r="E33" s="10" t="s">
        <v>124</v>
      </c>
      <c r="F33" s="10" t="s">
        <v>54</v>
      </c>
      <c r="G33" s="11" t="s">
        <v>47</v>
      </c>
      <c r="H33" s="12"/>
      <c r="I33" s="13"/>
      <c r="J33" s="10" t="str">
        <f t="shared" si="1"/>
        <v>U5</v>
      </c>
    </row>
    <row r="34" spans="1:10" ht="19.5" customHeight="1" x14ac:dyDescent="0.2">
      <c r="A34" s="33" t="s">
        <v>125</v>
      </c>
      <c r="B34" s="33"/>
      <c r="C34" s="33"/>
      <c r="D34" s="33"/>
      <c r="E34" s="33"/>
      <c r="F34" s="33"/>
      <c r="G34" s="33"/>
      <c r="H34" s="33"/>
      <c r="I34" s="33"/>
      <c r="J34" s="33"/>
    </row>
    <row r="35" spans="1:10" ht="24" customHeight="1" x14ac:dyDescent="0.2">
      <c r="A35" s="6">
        <v>28</v>
      </c>
      <c r="B35" s="7" t="s">
        <v>126</v>
      </c>
      <c r="C35" s="18" t="s">
        <v>84</v>
      </c>
      <c r="D35" s="9" t="s">
        <v>127</v>
      </c>
      <c r="E35" s="10" t="s">
        <v>128</v>
      </c>
      <c r="F35" s="10" t="s">
        <v>46</v>
      </c>
      <c r="G35" s="11" t="s">
        <v>47</v>
      </c>
      <c r="H35" s="12"/>
      <c r="I35" s="13"/>
      <c r="J35" s="10" t="str">
        <f t="shared" ref="J35:J57" si="2">MID(B35,FIND("-",B35)+1,FIND("-",B35,FIND("-",B35)+1)-FIND("-",B35)-1)</f>
        <v>U6</v>
      </c>
    </row>
    <row r="36" spans="1:10" ht="24" customHeight="1" x14ac:dyDescent="0.2">
      <c r="A36" s="6">
        <v>29</v>
      </c>
      <c r="B36" s="7" t="s">
        <v>129</v>
      </c>
      <c r="C36" s="14" t="s">
        <v>49</v>
      </c>
      <c r="D36" s="9" t="s">
        <v>130</v>
      </c>
      <c r="E36" s="10" t="s">
        <v>128</v>
      </c>
      <c r="F36" s="10" t="s">
        <v>46</v>
      </c>
      <c r="G36" s="11" t="s">
        <v>47</v>
      </c>
      <c r="H36" s="12"/>
      <c r="I36" s="13"/>
      <c r="J36" s="10" t="str">
        <f t="shared" si="2"/>
        <v>U6</v>
      </c>
    </row>
    <row r="37" spans="1:10" ht="24" customHeight="1" x14ac:dyDescent="0.2">
      <c r="A37" s="6">
        <v>30</v>
      </c>
      <c r="B37" s="7" t="s">
        <v>131</v>
      </c>
      <c r="C37" s="18" t="s">
        <v>84</v>
      </c>
      <c r="D37" s="9" t="s">
        <v>132</v>
      </c>
      <c r="E37" s="10" t="s">
        <v>133</v>
      </c>
      <c r="F37" s="10" t="s">
        <v>46</v>
      </c>
      <c r="G37" s="11" t="s">
        <v>47</v>
      </c>
      <c r="H37" s="12"/>
      <c r="I37" s="13" t="s">
        <v>134</v>
      </c>
      <c r="J37" s="10" t="str">
        <f t="shared" si="2"/>
        <v>U6</v>
      </c>
    </row>
    <row r="38" spans="1:10" ht="24" customHeight="1" x14ac:dyDescent="0.2">
      <c r="A38" s="6">
        <v>31</v>
      </c>
      <c r="B38" s="7" t="s">
        <v>135</v>
      </c>
      <c r="C38" s="14" t="s">
        <v>49</v>
      </c>
      <c r="D38" s="9" t="s">
        <v>136</v>
      </c>
      <c r="E38" s="10" t="s">
        <v>133</v>
      </c>
      <c r="F38" s="10" t="s">
        <v>46</v>
      </c>
      <c r="G38" s="11" t="s">
        <v>47</v>
      </c>
      <c r="H38" s="12"/>
      <c r="I38" s="13"/>
      <c r="J38" s="10" t="str">
        <f t="shared" si="2"/>
        <v>U6</v>
      </c>
    </row>
    <row r="39" spans="1:10" ht="24" customHeight="1" x14ac:dyDescent="0.2">
      <c r="A39" s="6">
        <v>32</v>
      </c>
      <c r="B39" s="7" t="s">
        <v>137</v>
      </c>
      <c r="C39" s="14" t="s">
        <v>49</v>
      </c>
      <c r="D39" s="9" t="s">
        <v>138</v>
      </c>
      <c r="E39" s="10" t="s">
        <v>133</v>
      </c>
      <c r="F39" s="10" t="s">
        <v>54</v>
      </c>
      <c r="G39" s="11" t="s">
        <v>47</v>
      </c>
      <c r="H39" s="12"/>
      <c r="I39" s="13"/>
      <c r="J39" s="10" t="str">
        <f t="shared" si="2"/>
        <v>U6</v>
      </c>
    </row>
    <row r="40" spans="1:10" ht="24" customHeight="1" x14ac:dyDescent="0.2">
      <c r="A40" s="6">
        <v>33</v>
      </c>
      <c r="B40" s="7" t="s">
        <v>139</v>
      </c>
      <c r="C40" s="14" t="s">
        <v>49</v>
      </c>
      <c r="D40" s="9" t="s">
        <v>140</v>
      </c>
      <c r="E40" s="10" t="s">
        <v>133</v>
      </c>
      <c r="F40" s="10" t="s">
        <v>54</v>
      </c>
      <c r="G40" s="11" t="s">
        <v>47</v>
      </c>
      <c r="H40" s="12"/>
      <c r="I40" s="13"/>
      <c r="J40" s="10" t="str">
        <f t="shared" si="2"/>
        <v>U6</v>
      </c>
    </row>
    <row r="41" spans="1:10" ht="24" customHeight="1" x14ac:dyDescent="0.2">
      <c r="A41" s="6">
        <v>34</v>
      </c>
      <c r="B41" s="7" t="s">
        <v>141</v>
      </c>
      <c r="C41" s="17" t="s">
        <v>79</v>
      </c>
      <c r="D41" s="9" t="s">
        <v>142</v>
      </c>
      <c r="E41" s="10" t="s">
        <v>133</v>
      </c>
      <c r="F41" s="10" t="s">
        <v>46</v>
      </c>
      <c r="G41" s="11" t="s">
        <v>47</v>
      </c>
      <c r="H41" s="12"/>
      <c r="I41" s="13"/>
      <c r="J41" s="10" t="str">
        <f t="shared" si="2"/>
        <v>U6</v>
      </c>
    </row>
    <row r="42" spans="1:10" ht="24" customHeight="1" x14ac:dyDescent="0.2">
      <c r="A42" s="6">
        <v>35</v>
      </c>
      <c r="B42" s="7" t="s">
        <v>143</v>
      </c>
      <c r="C42" s="18" t="s">
        <v>84</v>
      </c>
      <c r="D42" s="9" t="s">
        <v>144</v>
      </c>
      <c r="E42" s="10" t="s">
        <v>145</v>
      </c>
      <c r="F42" s="10" t="s">
        <v>46</v>
      </c>
      <c r="G42" s="11" t="s">
        <v>47</v>
      </c>
      <c r="H42" s="12"/>
      <c r="I42" s="13"/>
      <c r="J42" s="10" t="str">
        <f t="shared" si="2"/>
        <v>U6</v>
      </c>
    </row>
    <row r="43" spans="1:10" ht="24" customHeight="1" x14ac:dyDescent="0.2">
      <c r="A43" s="6">
        <v>36</v>
      </c>
      <c r="B43" s="7" t="s">
        <v>146</v>
      </c>
      <c r="C43" s="14" t="s">
        <v>49</v>
      </c>
      <c r="D43" s="9" t="s">
        <v>147</v>
      </c>
      <c r="E43" s="10" t="s">
        <v>145</v>
      </c>
      <c r="F43" s="10" t="s">
        <v>46</v>
      </c>
      <c r="G43" s="11" t="s">
        <v>47</v>
      </c>
      <c r="H43" s="12"/>
      <c r="I43" s="13"/>
      <c r="J43" s="10" t="str">
        <f t="shared" si="2"/>
        <v>U6</v>
      </c>
    </row>
    <row r="44" spans="1:10" ht="24" customHeight="1" x14ac:dyDescent="0.2">
      <c r="A44" s="6">
        <v>37</v>
      </c>
      <c r="B44" s="7" t="s">
        <v>148</v>
      </c>
      <c r="C44" s="17" t="s">
        <v>79</v>
      </c>
      <c r="D44" s="9" t="s">
        <v>149</v>
      </c>
      <c r="E44" s="10" t="s">
        <v>150</v>
      </c>
      <c r="F44" s="10" t="s">
        <v>54</v>
      </c>
      <c r="G44" s="11" t="s">
        <v>47</v>
      </c>
      <c r="H44" s="12"/>
      <c r="I44" s="13"/>
      <c r="J44" s="10" t="str">
        <f t="shared" si="2"/>
        <v>U6</v>
      </c>
    </row>
    <row r="45" spans="1:10" ht="24" customHeight="1" x14ac:dyDescent="0.2">
      <c r="A45" s="6">
        <v>38</v>
      </c>
      <c r="B45" s="7" t="s">
        <v>151</v>
      </c>
      <c r="C45" s="18" t="s">
        <v>84</v>
      </c>
      <c r="D45" s="9" t="s">
        <v>152</v>
      </c>
      <c r="E45" s="10" t="s">
        <v>153</v>
      </c>
      <c r="F45" s="10" t="s">
        <v>46</v>
      </c>
      <c r="G45" s="11" t="s">
        <v>47</v>
      </c>
      <c r="H45" s="12"/>
      <c r="I45" s="13"/>
      <c r="J45" s="10" t="str">
        <f t="shared" si="2"/>
        <v>U6</v>
      </c>
    </row>
    <row r="46" spans="1:10" ht="24" customHeight="1" x14ac:dyDescent="0.2">
      <c r="A46" s="6">
        <v>39</v>
      </c>
      <c r="B46" s="7" t="s">
        <v>154</v>
      </c>
      <c r="C46" s="14" t="s">
        <v>49</v>
      </c>
      <c r="D46" s="9" t="s">
        <v>155</v>
      </c>
      <c r="E46" s="10" t="s">
        <v>153</v>
      </c>
      <c r="F46" s="10" t="s">
        <v>46</v>
      </c>
      <c r="G46" s="11" t="s">
        <v>47</v>
      </c>
      <c r="H46" s="12"/>
      <c r="I46" s="13"/>
      <c r="J46" s="10" t="str">
        <f t="shared" si="2"/>
        <v>U6</v>
      </c>
    </row>
    <row r="47" spans="1:10" ht="24" customHeight="1" x14ac:dyDescent="0.2">
      <c r="A47" s="6">
        <v>40</v>
      </c>
      <c r="B47" s="7" t="s">
        <v>156</v>
      </c>
      <c r="C47" s="17" t="s">
        <v>79</v>
      </c>
      <c r="D47" s="9" t="s">
        <v>157</v>
      </c>
      <c r="E47" s="10" t="s">
        <v>158</v>
      </c>
      <c r="F47" s="10" t="s">
        <v>46</v>
      </c>
      <c r="G47" s="11" t="s">
        <v>47</v>
      </c>
      <c r="H47" s="12"/>
      <c r="I47" s="13"/>
      <c r="J47" s="10" t="str">
        <f t="shared" si="2"/>
        <v>U6</v>
      </c>
    </row>
    <row r="48" spans="1:10" ht="24" customHeight="1" x14ac:dyDescent="0.2">
      <c r="A48" s="6">
        <v>41</v>
      </c>
      <c r="B48" s="7" t="s">
        <v>159</v>
      </c>
      <c r="C48" s="14" t="s">
        <v>49</v>
      </c>
      <c r="D48" s="9" t="s">
        <v>160</v>
      </c>
      <c r="E48" s="10" t="s">
        <v>161</v>
      </c>
      <c r="F48" s="10" t="s">
        <v>54</v>
      </c>
      <c r="G48" s="11" t="s">
        <v>47</v>
      </c>
      <c r="H48" s="12"/>
      <c r="I48" s="13"/>
      <c r="J48" s="10" t="str">
        <f t="shared" si="2"/>
        <v>U6</v>
      </c>
    </row>
    <row r="49" spans="1:10" ht="24" customHeight="1" x14ac:dyDescent="0.2">
      <c r="A49" s="6">
        <v>42</v>
      </c>
      <c r="B49" s="7" t="s">
        <v>162</v>
      </c>
      <c r="C49" s="18" t="s">
        <v>84</v>
      </c>
      <c r="D49" s="9" t="s">
        <v>163</v>
      </c>
      <c r="E49" s="10" t="s">
        <v>164</v>
      </c>
      <c r="F49" s="10" t="s">
        <v>46</v>
      </c>
      <c r="G49" s="11" t="s">
        <v>47</v>
      </c>
      <c r="H49" s="12"/>
      <c r="I49" s="13"/>
      <c r="J49" s="10" t="str">
        <f t="shared" si="2"/>
        <v>U6</v>
      </c>
    </row>
    <row r="50" spans="1:10" ht="24" customHeight="1" x14ac:dyDescent="0.2">
      <c r="A50" s="6">
        <v>43</v>
      </c>
      <c r="B50" s="7" t="s">
        <v>165</v>
      </c>
      <c r="C50" s="14" t="s">
        <v>49</v>
      </c>
      <c r="D50" s="9" t="s">
        <v>166</v>
      </c>
      <c r="E50" s="10" t="s">
        <v>164</v>
      </c>
      <c r="F50" s="10" t="s">
        <v>46</v>
      </c>
      <c r="G50" s="11" t="s">
        <v>47</v>
      </c>
      <c r="H50" s="12"/>
      <c r="I50" s="13"/>
      <c r="J50" s="10" t="str">
        <f t="shared" si="2"/>
        <v>U6</v>
      </c>
    </row>
    <row r="51" spans="1:10" ht="24" customHeight="1" x14ac:dyDescent="0.2">
      <c r="A51" s="6">
        <v>44</v>
      </c>
      <c r="B51" s="7" t="s">
        <v>167</v>
      </c>
      <c r="C51" s="14" t="s">
        <v>49</v>
      </c>
      <c r="D51" s="9" t="s">
        <v>168</v>
      </c>
      <c r="E51" s="10" t="s">
        <v>169</v>
      </c>
      <c r="F51" s="10" t="s">
        <v>46</v>
      </c>
      <c r="G51" s="11" t="s">
        <v>47</v>
      </c>
      <c r="H51" s="12"/>
      <c r="I51" s="13"/>
      <c r="J51" s="10" t="str">
        <f t="shared" si="2"/>
        <v>U6</v>
      </c>
    </row>
    <row r="52" spans="1:10" ht="24" customHeight="1" x14ac:dyDescent="0.2">
      <c r="A52" s="6">
        <v>45</v>
      </c>
      <c r="B52" s="7" t="s">
        <v>170</v>
      </c>
      <c r="C52" s="17" t="s">
        <v>79</v>
      </c>
      <c r="D52" s="9" t="s">
        <v>171</v>
      </c>
      <c r="E52" s="10" t="s">
        <v>172</v>
      </c>
      <c r="F52" s="10" t="s">
        <v>46</v>
      </c>
      <c r="G52" s="11" t="s">
        <v>47</v>
      </c>
      <c r="H52" s="12"/>
      <c r="I52" s="13"/>
      <c r="J52" s="10" t="str">
        <f t="shared" si="2"/>
        <v>U6</v>
      </c>
    </row>
    <row r="53" spans="1:10" ht="24" customHeight="1" x14ac:dyDescent="0.2">
      <c r="A53" s="6">
        <v>46</v>
      </c>
      <c r="B53" s="7" t="s">
        <v>173</v>
      </c>
      <c r="C53" s="17" t="s">
        <v>79</v>
      </c>
      <c r="D53" s="9" t="s">
        <v>174</v>
      </c>
      <c r="E53" s="10" t="s">
        <v>133</v>
      </c>
      <c r="F53" s="10" t="s">
        <v>54</v>
      </c>
      <c r="G53" s="11" t="s">
        <v>47</v>
      </c>
      <c r="H53" s="12"/>
      <c r="I53" s="13"/>
      <c r="J53" s="10" t="str">
        <f t="shared" si="2"/>
        <v>U6</v>
      </c>
    </row>
    <row r="54" spans="1:10" ht="24" customHeight="1" x14ac:dyDescent="0.2">
      <c r="A54" s="6">
        <v>47</v>
      </c>
      <c r="B54" s="7" t="s">
        <v>175</v>
      </c>
      <c r="C54" s="17" t="s">
        <v>79</v>
      </c>
      <c r="D54" s="9" t="s">
        <v>176</v>
      </c>
      <c r="E54" s="10" t="s">
        <v>177</v>
      </c>
      <c r="F54" s="10" t="s">
        <v>46</v>
      </c>
      <c r="G54" s="11" t="s">
        <v>47</v>
      </c>
      <c r="H54" s="12"/>
      <c r="I54" s="13"/>
      <c r="J54" s="10" t="str">
        <f t="shared" si="2"/>
        <v>U6</v>
      </c>
    </row>
    <row r="55" spans="1:10" ht="24" customHeight="1" x14ac:dyDescent="0.2">
      <c r="A55" s="6">
        <v>48</v>
      </c>
      <c r="B55" s="7" t="s">
        <v>178</v>
      </c>
      <c r="C55" s="17" t="s">
        <v>79</v>
      </c>
      <c r="D55" s="9" t="s">
        <v>179</v>
      </c>
      <c r="E55" s="10" t="s">
        <v>153</v>
      </c>
      <c r="F55" s="10" t="s">
        <v>54</v>
      </c>
      <c r="G55" s="11" t="s">
        <v>47</v>
      </c>
      <c r="H55" s="12"/>
      <c r="I55" s="13"/>
      <c r="J55" s="10" t="str">
        <f t="shared" si="2"/>
        <v>U6</v>
      </c>
    </row>
    <row r="56" spans="1:10" ht="24" customHeight="1" x14ac:dyDescent="0.2">
      <c r="A56" s="6">
        <v>49</v>
      </c>
      <c r="B56" s="7" t="s">
        <v>180</v>
      </c>
      <c r="C56" s="14" t="s">
        <v>49</v>
      </c>
      <c r="D56" s="9" t="s">
        <v>181</v>
      </c>
      <c r="E56" s="10" t="s">
        <v>182</v>
      </c>
      <c r="F56" s="10" t="s">
        <v>54</v>
      </c>
      <c r="G56" s="11" t="s">
        <v>47</v>
      </c>
      <c r="H56" s="12"/>
      <c r="I56" s="13"/>
      <c r="J56" s="10" t="str">
        <f t="shared" si="2"/>
        <v>U6</v>
      </c>
    </row>
    <row r="57" spans="1:10" ht="24" customHeight="1" x14ac:dyDescent="0.2">
      <c r="A57" s="6">
        <v>50</v>
      </c>
      <c r="B57" s="7" t="s">
        <v>183</v>
      </c>
      <c r="C57" s="14" t="s">
        <v>49</v>
      </c>
      <c r="D57" s="9" t="s">
        <v>184</v>
      </c>
      <c r="E57" s="10" t="s">
        <v>150</v>
      </c>
      <c r="F57" s="10" t="s">
        <v>54</v>
      </c>
      <c r="G57" s="11" t="s">
        <v>47</v>
      </c>
      <c r="H57" s="12"/>
      <c r="I57" s="13"/>
      <c r="J57" s="10" t="str">
        <f t="shared" si="2"/>
        <v>U6</v>
      </c>
    </row>
    <row r="58" spans="1:10" ht="19.5" customHeight="1" x14ac:dyDescent="0.2">
      <c r="A58" s="33" t="s">
        <v>185</v>
      </c>
      <c r="B58" s="33"/>
      <c r="C58" s="33"/>
      <c r="D58" s="33"/>
      <c r="E58" s="33"/>
      <c r="F58" s="33"/>
      <c r="G58" s="33"/>
      <c r="H58" s="33"/>
      <c r="I58" s="33"/>
      <c r="J58" s="33"/>
    </row>
    <row r="59" spans="1:10" ht="24" customHeight="1" x14ac:dyDescent="0.2">
      <c r="A59" s="6">
        <v>51</v>
      </c>
      <c r="B59" s="7" t="s">
        <v>186</v>
      </c>
      <c r="C59" s="18" t="s">
        <v>84</v>
      </c>
      <c r="D59" s="9" t="s">
        <v>187</v>
      </c>
      <c r="E59" s="10" t="s">
        <v>188</v>
      </c>
      <c r="F59" s="10" t="s">
        <v>46</v>
      </c>
      <c r="G59" s="11" t="s">
        <v>47</v>
      </c>
      <c r="H59" s="12"/>
      <c r="I59" s="13"/>
      <c r="J59" s="10" t="str">
        <f t="shared" ref="J59:J90" si="3">MID(B59,FIND("-",B59)+1,FIND("-",B59,FIND("-",B59)+1)-FIND("-",B59)-1)</f>
        <v>U7</v>
      </c>
    </row>
    <row r="60" spans="1:10" ht="24" customHeight="1" x14ac:dyDescent="0.2">
      <c r="A60" s="6">
        <v>52</v>
      </c>
      <c r="B60" s="7" t="s">
        <v>189</v>
      </c>
      <c r="C60" s="14" t="s">
        <v>49</v>
      </c>
      <c r="D60" s="9" t="s">
        <v>190</v>
      </c>
      <c r="E60" s="10" t="s">
        <v>191</v>
      </c>
      <c r="F60" s="10" t="s">
        <v>46</v>
      </c>
      <c r="G60" s="11" t="s">
        <v>47</v>
      </c>
      <c r="H60" s="12"/>
      <c r="I60" s="13"/>
      <c r="J60" s="10" t="str">
        <f t="shared" si="3"/>
        <v>U7</v>
      </c>
    </row>
    <row r="61" spans="1:10" ht="24" customHeight="1" x14ac:dyDescent="0.2">
      <c r="A61" s="6">
        <v>53</v>
      </c>
      <c r="B61" s="7" t="s">
        <v>192</v>
      </c>
      <c r="C61" s="14" t="s">
        <v>49</v>
      </c>
      <c r="D61" s="9" t="s">
        <v>193</v>
      </c>
      <c r="E61" s="10" t="s">
        <v>191</v>
      </c>
      <c r="F61" s="10" t="s">
        <v>46</v>
      </c>
      <c r="G61" s="11" t="s">
        <v>47</v>
      </c>
      <c r="H61" s="12"/>
      <c r="I61" s="13"/>
      <c r="J61" s="10" t="str">
        <f t="shared" si="3"/>
        <v>U7</v>
      </c>
    </row>
    <row r="62" spans="1:10" ht="24" customHeight="1" x14ac:dyDescent="0.2">
      <c r="A62" s="6">
        <v>54</v>
      </c>
      <c r="B62" s="7" t="s">
        <v>194</v>
      </c>
      <c r="C62" s="14" t="s">
        <v>49</v>
      </c>
      <c r="D62" s="9" t="s">
        <v>195</v>
      </c>
      <c r="E62" s="10" t="s">
        <v>191</v>
      </c>
      <c r="F62" s="10" t="s">
        <v>46</v>
      </c>
      <c r="G62" s="11" t="s">
        <v>47</v>
      </c>
      <c r="H62" s="12"/>
      <c r="I62" s="13"/>
      <c r="J62" s="10" t="str">
        <f t="shared" si="3"/>
        <v>U7</v>
      </c>
    </row>
    <row r="63" spans="1:10" ht="24" customHeight="1" x14ac:dyDescent="0.2">
      <c r="A63" s="6">
        <v>55</v>
      </c>
      <c r="B63" s="7" t="s">
        <v>196</v>
      </c>
      <c r="C63" s="17" t="s">
        <v>79</v>
      </c>
      <c r="D63" s="9" t="s">
        <v>197</v>
      </c>
      <c r="E63" s="10" t="s">
        <v>198</v>
      </c>
      <c r="F63" s="10" t="s">
        <v>54</v>
      </c>
      <c r="G63" s="11" t="s">
        <v>47</v>
      </c>
      <c r="H63" s="12"/>
      <c r="I63" s="13"/>
      <c r="J63" s="10" t="str">
        <f t="shared" si="3"/>
        <v>U7</v>
      </c>
    </row>
    <row r="64" spans="1:10" ht="24" customHeight="1" x14ac:dyDescent="0.2">
      <c r="A64" s="6">
        <v>56</v>
      </c>
      <c r="B64" s="7" t="s">
        <v>199</v>
      </c>
      <c r="C64" s="18" t="s">
        <v>84</v>
      </c>
      <c r="D64" s="9" t="s">
        <v>200</v>
      </c>
      <c r="E64" s="10" t="s">
        <v>201</v>
      </c>
      <c r="F64" s="10" t="s">
        <v>46</v>
      </c>
      <c r="G64" s="11" t="s">
        <v>47</v>
      </c>
      <c r="H64" s="12"/>
      <c r="I64" s="13"/>
      <c r="J64" s="10" t="str">
        <f t="shared" si="3"/>
        <v>U7</v>
      </c>
    </row>
    <row r="65" spans="1:10" ht="24" customHeight="1" x14ac:dyDescent="0.2">
      <c r="A65" s="6">
        <v>57</v>
      </c>
      <c r="B65" s="7" t="s">
        <v>202</v>
      </c>
      <c r="C65" s="17" t="s">
        <v>79</v>
      </c>
      <c r="D65" s="9" t="s">
        <v>203</v>
      </c>
      <c r="E65" s="10" t="s">
        <v>201</v>
      </c>
      <c r="F65" s="10" t="s">
        <v>54</v>
      </c>
      <c r="G65" s="11" t="s">
        <v>47</v>
      </c>
      <c r="H65" s="12"/>
      <c r="I65" s="13"/>
      <c r="J65" s="10" t="str">
        <f t="shared" si="3"/>
        <v>U7</v>
      </c>
    </row>
    <row r="66" spans="1:10" ht="24" customHeight="1" x14ac:dyDescent="0.2">
      <c r="A66" s="6">
        <v>58</v>
      </c>
      <c r="B66" s="7" t="s">
        <v>204</v>
      </c>
      <c r="C66" s="14" t="s">
        <v>49</v>
      </c>
      <c r="D66" s="9" t="s">
        <v>205</v>
      </c>
      <c r="E66" s="10" t="s">
        <v>201</v>
      </c>
      <c r="F66" s="10" t="s">
        <v>54</v>
      </c>
      <c r="G66" s="11" t="s">
        <v>47</v>
      </c>
      <c r="H66" s="12"/>
      <c r="I66" s="13"/>
      <c r="J66" s="10" t="str">
        <f t="shared" si="3"/>
        <v>U7</v>
      </c>
    </row>
    <row r="67" spans="1:10" ht="24" customHeight="1" x14ac:dyDescent="0.2">
      <c r="A67" s="6">
        <v>59</v>
      </c>
      <c r="B67" s="7" t="s">
        <v>206</v>
      </c>
      <c r="C67" s="18" t="s">
        <v>84</v>
      </c>
      <c r="D67" s="9" t="s">
        <v>207</v>
      </c>
      <c r="E67" s="10" t="s">
        <v>208</v>
      </c>
      <c r="F67" s="10" t="s">
        <v>46</v>
      </c>
      <c r="G67" s="11" t="s">
        <v>47</v>
      </c>
      <c r="H67" s="12"/>
      <c r="I67" s="13"/>
      <c r="J67" s="10" t="str">
        <f t="shared" si="3"/>
        <v>U7</v>
      </c>
    </row>
    <row r="68" spans="1:10" ht="24" customHeight="1" x14ac:dyDescent="0.2">
      <c r="A68" s="6">
        <v>60</v>
      </c>
      <c r="B68" s="7" t="s">
        <v>209</v>
      </c>
      <c r="C68" s="17" t="s">
        <v>79</v>
      </c>
      <c r="D68" s="9" t="s">
        <v>210</v>
      </c>
      <c r="E68" s="10" t="s">
        <v>198</v>
      </c>
      <c r="F68" s="10" t="s">
        <v>46</v>
      </c>
      <c r="G68" s="11" t="s">
        <v>47</v>
      </c>
      <c r="H68" s="12"/>
      <c r="I68" s="13"/>
      <c r="J68" s="10" t="str">
        <f t="shared" si="3"/>
        <v>U7</v>
      </c>
    </row>
    <row r="69" spans="1:10" ht="24" customHeight="1" x14ac:dyDescent="0.2">
      <c r="A69" s="6">
        <v>61</v>
      </c>
      <c r="B69" s="7" t="s">
        <v>211</v>
      </c>
      <c r="C69" s="14" t="s">
        <v>49</v>
      </c>
      <c r="D69" s="9" t="s">
        <v>212</v>
      </c>
      <c r="E69" s="10" t="s">
        <v>208</v>
      </c>
      <c r="F69" s="10" t="s">
        <v>54</v>
      </c>
      <c r="G69" s="11" t="s">
        <v>47</v>
      </c>
      <c r="H69" s="12"/>
      <c r="I69" s="13"/>
      <c r="J69" s="10" t="str">
        <f t="shared" si="3"/>
        <v>U7</v>
      </c>
    </row>
    <row r="70" spans="1:10" ht="24" customHeight="1" x14ac:dyDescent="0.2">
      <c r="A70" s="6">
        <v>62</v>
      </c>
      <c r="B70" s="7" t="s">
        <v>213</v>
      </c>
      <c r="C70" s="14" t="s">
        <v>49</v>
      </c>
      <c r="D70" s="9" t="s">
        <v>214</v>
      </c>
      <c r="E70" s="10" t="s">
        <v>215</v>
      </c>
      <c r="F70" s="10" t="s">
        <v>54</v>
      </c>
      <c r="G70" s="11" t="s">
        <v>47</v>
      </c>
      <c r="H70" s="12"/>
      <c r="I70" s="13"/>
      <c r="J70" s="10" t="str">
        <f t="shared" si="3"/>
        <v>U7</v>
      </c>
    </row>
    <row r="71" spans="1:10" ht="24" customHeight="1" x14ac:dyDescent="0.2">
      <c r="A71" s="6">
        <v>63</v>
      </c>
      <c r="B71" s="7" t="s">
        <v>216</v>
      </c>
      <c r="C71" s="17" t="s">
        <v>79</v>
      </c>
      <c r="D71" s="9" t="s">
        <v>217</v>
      </c>
      <c r="E71" s="10" t="s">
        <v>218</v>
      </c>
      <c r="F71" s="10" t="s">
        <v>54</v>
      </c>
      <c r="G71" s="11" t="s">
        <v>47</v>
      </c>
      <c r="H71" s="12"/>
      <c r="I71" s="13"/>
      <c r="J71" s="10" t="str">
        <f t="shared" si="3"/>
        <v>U7</v>
      </c>
    </row>
    <row r="72" spans="1:10" ht="24" customHeight="1" x14ac:dyDescent="0.2">
      <c r="A72" s="6">
        <v>64</v>
      </c>
      <c r="B72" s="7" t="s">
        <v>219</v>
      </c>
      <c r="C72" s="17" t="s">
        <v>79</v>
      </c>
      <c r="D72" s="9" t="s">
        <v>220</v>
      </c>
      <c r="E72" s="10" t="s">
        <v>221</v>
      </c>
      <c r="F72" s="10" t="s">
        <v>46</v>
      </c>
      <c r="G72" s="11" t="s">
        <v>47</v>
      </c>
      <c r="H72" s="12"/>
      <c r="I72" s="13"/>
      <c r="J72" s="10" t="str">
        <f t="shared" si="3"/>
        <v>U7</v>
      </c>
    </row>
    <row r="73" spans="1:10" ht="24" customHeight="1" x14ac:dyDescent="0.2">
      <c r="A73" s="6">
        <v>65</v>
      </c>
      <c r="B73" s="7" t="s">
        <v>222</v>
      </c>
      <c r="C73" s="16" t="s">
        <v>62</v>
      </c>
      <c r="D73" s="9" t="s">
        <v>223</v>
      </c>
      <c r="E73" s="10" t="s">
        <v>224</v>
      </c>
      <c r="F73" s="10" t="s">
        <v>46</v>
      </c>
      <c r="G73" s="11" t="s">
        <v>47</v>
      </c>
      <c r="H73" s="12"/>
      <c r="I73" s="13"/>
      <c r="J73" s="10" t="str">
        <f t="shared" si="3"/>
        <v>U7</v>
      </c>
    </row>
    <row r="74" spans="1:10" ht="24" customHeight="1" x14ac:dyDescent="0.2">
      <c r="A74" s="6">
        <v>66</v>
      </c>
      <c r="B74" s="7" t="s">
        <v>225</v>
      </c>
      <c r="C74" s="14" t="s">
        <v>49</v>
      </c>
      <c r="D74" s="9" t="s">
        <v>226</v>
      </c>
      <c r="E74" s="10" t="s">
        <v>227</v>
      </c>
      <c r="F74" s="10" t="s">
        <v>54</v>
      </c>
      <c r="G74" s="11" t="s">
        <v>47</v>
      </c>
      <c r="H74" s="12"/>
      <c r="I74" s="13"/>
      <c r="J74" s="10" t="str">
        <f t="shared" si="3"/>
        <v>U7</v>
      </c>
    </row>
    <row r="75" spans="1:10" ht="24" customHeight="1" x14ac:dyDescent="0.2">
      <c r="A75" s="6">
        <v>67</v>
      </c>
      <c r="B75" s="7" t="s">
        <v>228</v>
      </c>
      <c r="C75" s="16" t="s">
        <v>62</v>
      </c>
      <c r="D75" s="9" t="s">
        <v>229</v>
      </c>
      <c r="E75" s="10" t="s">
        <v>230</v>
      </c>
      <c r="F75" s="10" t="s">
        <v>54</v>
      </c>
      <c r="G75" s="11" t="s">
        <v>47</v>
      </c>
      <c r="H75" s="12"/>
      <c r="I75" s="13"/>
      <c r="J75" s="10" t="str">
        <f t="shared" si="3"/>
        <v>U7</v>
      </c>
    </row>
    <row r="76" spans="1:10" ht="24" customHeight="1" x14ac:dyDescent="0.2">
      <c r="A76" s="6">
        <v>68</v>
      </c>
      <c r="B76" s="7" t="s">
        <v>231</v>
      </c>
      <c r="C76" s="17" t="s">
        <v>79</v>
      </c>
      <c r="D76" s="9" t="s">
        <v>232</v>
      </c>
      <c r="E76" s="10" t="s">
        <v>191</v>
      </c>
      <c r="F76" s="10" t="s">
        <v>54</v>
      </c>
      <c r="G76" s="11" t="s">
        <v>47</v>
      </c>
      <c r="H76" s="12"/>
      <c r="I76" s="13"/>
      <c r="J76" s="10" t="str">
        <f t="shared" si="3"/>
        <v>U7</v>
      </c>
    </row>
    <row r="77" spans="1:10" ht="24" customHeight="1" x14ac:dyDescent="0.2">
      <c r="A77" s="6">
        <v>69</v>
      </c>
      <c r="B77" s="7" t="s">
        <v>233</v>
      </c>
      <c r="C77" s="17" t="s">
        <v>79</v>
      </c>
      <c r="D77" s="9" t="s">
        <v>234</v>
      </c>
      <c r="E77" s="10" t="s">
        <v>235</v>
      </c>
      <c r="F77" s="10" t="s">
        <v>54</v>
      </c>
      <c r="G77" s="11" t="s">
        <v>47</v>
      </c>
      <c r="H77" s="12"/>
      <c r="I77" s="13"/>
      <c r="J77" s="10" t="str">
        <f t="shared" si="3"/>
        <v>U7</v>
      </c>
    </row>
    <row r="78" spans="1:10" ht="24" customHeight="1" x14ac:dyDescent="0.2">
      <c r="A78" s="6">
        <v>70</v>
      </c>
      <c r="B78" s="7" t="s">
        <v>236</v>
      </c>
      <c r="C78" s="17" t="s">
        <v>79</v>
      </c>
      <c r="D78" s="9" t="s">
        <v>237</v>
      </c>
      <c r="E78" s="10" t="s">
        <v>238</v>
      </c>
      <c r="F78" s="10" t="s">
        <v>54</v>
      </c>
      <c r="G78" s="11" t="s">
        <v>47</v>
      </c>
      <c r="H78" s="12"/>
      <c r="I78" s="13"/>
      <c r="J78" s="10" t="str">
        <f t="shared" si="3"/>
        <v>U7</v>
      </c>
    </row>
    <row r="79" spans="1:10" ht="24" customHeight="1" x14ac:dyDescent="0.2">
      <c r="A79" s="6">
        <v>71</v>
      </c>
      <c r="B79" s="7" t="s">
        <v>239</v>
      </c>
      <c r="C79" s="20" t="s">
        <v>240</v>
      </c>
      <c r="D79" s="9" t="s">
        <v>241</v>
      </c>
      <c r="E79" s="10" t="s">
        <v>230</v>
      </c>
      <c r="F79" s="10" t="s">
        <v>46</v>
      </c>
      <c r="G79" s="11" t="s">
        <v>47</v>
      </c>
      <c r="H79" s="12"/>
      <c r="I79" s="13" t="s">
        <v>242</v>
      </c>
      <c r="J79" s="10" t="str">
        <f t="shared" si="3"/>
        <v>U7</v>
      </c>
    </row>
    <row r="80" spans="1:10" ht="24" customHeight="1" x14ac:dyDescent="0.2">
      <c r="A80" s="6">
        <v>72</v>
      </c>
      <c r="B80" s="7" t="s">
        <v>243</v>
      </c>
      <c r="C80" s="20" t="s">
        <v>240</v>
      </c>
      <c r="D80" s="9" t="s">
        <v>244</v>
      </c>
      <c r="E80" s="10" t="s">
        <v>230</v>
      </c>
      <c r="F80" s="10" t="s">
        <v>46</v>
      </c>
      <c r="G80" s="11" t="s">
        <v>47</v>
      </c>
      <c r="H80" s="12"/>
      <c r="I80" s="13" t="s">
        <v>242</v>
      </c>
      <c r="J80" s="10" t="str">
        <f t="shared" si="3"/>
        <v>U7</v>
      </c>
    </row>
    <row r="81" spans="1:10" ht="24" customHeight="1" x14ac:dyDescent="0.2">
      <c r="A81" s="6">
        <v>73</v>
      </c>
      <c r="B81" s="7" t="s">
        <v>245</v>
      </c>
      <c r="C81" s="20" t="s">
        <v>240</v>
      </c>
      <c r="D81" s="9" t="s">
        <v>246</v>
      </c>
      <c r="E81" s="10" t="s">
        <v>230</v>
      </c>
      <c r="F81" s="10" t="s">
        <v>54</v>
      </c>
      <c r="G81" s="11" t="s">
        <v>47</v>
      </c>
      <c r="H81" s="12"/>
      <c r="I81" s="13" t="s">
        <v>242</v>
      </c>
      <c r="J81" s="10" t="str">
        <f t="shared" si="3"/>
        <v>U7</v>
      </c>
    </row>
    <row r="82" spans="1:10" ht="24" customHeight="1" x14ac:dyDescent="0.2">
      <c r="A82" s="6">
        <v>74</v>
      </c>
      <c r="B82" s="7" t="s">
        <v>247</v>
      </c>
      <c r="C82" s="20" t="s">
        <v>240</v>
      </c>
      <c r="D82" s="9" t="s">
        <v>248</v>
      </c>
      <c r="E82" s="10" t="s">
        <v>230</v>
      </c>
      <c r="F82" s="10" t="s">
        <v>54</v>
      </c>
      <c r="G82" s="11" t="s">
        <v>47</v>
      </c>
      <c r="H82" s="12"/>
      <c r="I82" s="13" t="s">
        <v>242</v>
      </c>
      <c r="J82" s="10" t="str">
        <f t="shared" si="3"/>
        <v>U7</v>
      </c>
    </row>
    <row r="83" spans="1:10" ht="24" customHeight="1" x14ac:dyDescent="0.2">
      <c r="A83" s="6">
        <v>75</v>
      </c>
      <c r="B83" s="7" t="s">
        <v>249</v>
      </c>
      <c r="C83" s="20" t="s">
        <v>240</v>
      </c>
      <c r="D83" s="9" t="s">
        <v>250</v>
      </c>
      <c r="E83" s="10" t="s">
        <v>230</v>
      </c>
      <c r="F83" s="10" t="s">
        <v>54</v>
      </c>
      <c r="G83" s="11" t="s">
        <v>47</v>
      </c>
      <c r="H83" s="12"/>
      <c r="I83" s="13" t="s">
        <v>242</v>
      </c>
      <c r="J83" s="10" t="str">
        <f t="shared" si="3"/>
        <v>U7</v>
      </c>
    </row>
    <row r="84" spans="1:10" ht="24" customHeight="1" x14ac:dyDescent="0.2">
      <c r="A84" s="6">
        <v>76</v>
      </c>
      <c r="B84" s="7" t="s">
        <v>251</v>
      </c>
      <c r="C84" s="20" t="s">
        <v>240</v>
      </c>
      <c r="D84" s="9" t="s">
        <v>252</v>
      </c>
      <c r="E84" s="10" t="s">
        <v>230</v>
      </c>
      <c r="F84" s="10" t="s">
        <v>54</v>
      </c>
      <c r="G84" s="11" t="s">
        <v>47</v>
      </c>
      <c r="H84" s="12"/>
      <c r="I84" s="13" t="s">
        <v>242</v>
      </c>
      <c r="J84" s="10" t="str">
        <f t="shared" si="3"/>
        <v>U7</v>
      </c>
    </row>
    <row r="85" spans="1:10" ht="24" customHeight="1" x14ac:dyDescent="0.2">
      <c r="A85" s="6">
        <v>77</v>
      </c>
      <c r="B85" s="7" t="s">
        <v>253</v>
      </c>
      <c r="C85" s="20" t="s">
        <v>240</v>
      </c>
      <c r="D85" s="9" t="s">
        <v>254</v>
      </c>
      <c r="E85" s="10" t="s">
        <v>230</v>
      </c>
      <c r="F85" s="10" t="s">
        <v>54</v>
      </c>
      <c r="G85" s="11" t="s">
        <v>47</v>
      </c>
      <c r="H85" s="12"/>
      <c r="I85" s="13" t="s">
        <v>242</v>
      </c>
      <c r="J85" s="10" t="str">
        <f t="shared" si="3"/>
        <v>U7</v>
      </c>
    </row>
    <row r="86" spans="1:10" ht="24" customHeight="1" x14ac:dyDescent="0.2">
      <c r="A86" s="6">
        <v>78</v>
      </c>
      <c r="B86" s="7" t="s">
        <v>255</v>
      </c>
      <c r="C86" s="20" t="s">
        <v>240</v>
      </c>
      <c r="D86" s="9" t="s">
        <v>256</v>
      </c>
      <c r="E86" s="10" t="s">
        <v>230</v>
      </c>
      <c r="F86" s="10" t="s">
        <v>54</v>
      </c>
      <c r="G86" s="11" t="s">
        <v>47</v>
      </c>
      <c r="H86" s="12"/>
      <c r="I86" s="13" t="s">
        <v>242</v>
      </c>
      <c r="J86" s="10" t="str">
        <f t="shared" si="3"/>
        <v>U7</v>
      </c>
    </row>
    <row r="87" spans="1:10" ht="24" customHeight="1" x14ac:dyDescent="0.2">
      <c r="A87" s="6">
        <v>79</v>
      </c>
      <c r="B87" s="7" t="s">
        <v>257</v>
      </c>
      <c r="C87" s="20" t="s">
        <v>240</v>
      </c>
      <c r="D87" s="9" t="s">
        <v>258</v>
      </c>
      <c r="E87" s="10" t="s">
        <v>230</v>
      </c>
      <c r="F87" s="10" t="s">
        <v>54</v>
      </c>
      <c r="G87" s="11" t="s">
        <v>47</v>
      </c>
      <c r="H87" s="12"/>
      <c r="I87" s="13" t="s">
        <v>242</v>
      </c>
      <c r="J87" s="10" t="str">
        <f t="shared" si="3"/>
        <v>U7</v>
      </c>
    </row>
    <row r="88" spans="1:10" ht="24" customHeight="1" x14ac:dyDescent="0.2">
      <c r="A88" s="6">
        <v>80</v>
      </c>
      <c r="B88" s="7" t="s">
        <v>259</v>
      </c>
      <c r="C88" s="20" t="s">
        <v>240</v>
      </c>
      <c r="D88" s="9" t="s">
        <v>260</v>
      </c>
      <c r="E88" s="10" t="s">
        <v>230</v>
      </c>
      <c r="F88" s="10" t="s">
        <v>54</v>
      </c>
      <c r="G88" s="11" t="s">
        <v>47</v>
      </c>
      <c r="H88" s="12"/>
      <c r="I88" s="13" t="s">
        <v>242</v>
      </c>
      <c r="J88" s="10" t="str">
        <f t="shared" si="3"/>
        <v>U7</v>
      </c>
    </row>
    <row r="89" spans="1:10" ht="24" customHeight="1" x14ac:dyDescent="0.2">
      <c r="A89" s="6">
        <v>81</v>
      </c>
      <c r="B89" s="7" t="s">
        <v>261</v>
      </c>
      <c r="C89" s="20" t="s">
        <v>240</v>
      </c>
      <c r="D89" s="9" t="s">
        <v>262</v>
      </c>
      <c r="E89" s="10" t="s">
        <v>230</v>
      </c>
      <c r="F89" s="10" t="s">
        <v>54</v>
      </c>
      <c r="G89" s="11" t="s">
        <v>47</v>
      </c>
      <c r="H89" s="12"/>
      <c r="I89" s="13" t="s">
        <v>242</v>
      </c>
      <c r="J89" s="10" t="str">
        <f t="shared" si="3"/>
        <v>U7</v>
      </c>
    </row>
    <row r="90" spans="1:10" ht="24" customHeight="1" x14ac:dyDescent="0.2">
      <c r="A90" s="6">
        <v>82</v>
      </c>
      <c r="B90" s="7" t="s">
        <v>263</v>
      </c>
      <c r="C90" s="20" t="s">
        <v>240</v>
      </c>
      <c r="D90" s="9" t="s">
        <v>264</v>
      </c>
      <c r="E90" s="10" t="s">
        <v>230</v>
      </c>
      <c r="F90" s="10" t="s">
        <v>54</v>
      </c>
      <c r="G90" s="11" t="s">
        <v>47</v>
      </c>
      <c r="H90" s="12"/>
      <c r="I90" s="13" t="s">
        <v>242</v>
      </c>
      <c r="J90" s="10" t="str">
        <f t="shared" si="3"/>
        <v>U7</v>
      </c>
    </row>
    <row r="91" spans="1:10" ht="19.5" customHeight="1" x14ac:dyDescent="0.2">
      <c r="A91" s="33" t="s">
        <v>265</v>
      </c>
      <c r="B91" s="33"/>
      <c r="C91" s="33"/>
      <c r="D91" s="33"/>
      <c r="E91" s="33"/>
      <c r="F91" s="33"/>
      <c r="G91" s="33"/>
      <c r="H91" s="33"/>
      <c r="I91" s="33"/>
      <c r="J91" s="33"/>
    </row>
    <row r="92" spans="1:10" ht="24" customHeight="1" x14ac:dyDescent="0.2">
      <c r="A92" s="6">
        <v>83</v>
      </c>
      <c r="B92" s="7" t="s">
        <v>266</v>
      </c>
      <c r="C92" s="18" t="s">
        <v>84</v>
      </c>
      <c r="D92" s="9" t="s">
        <v>267</v>
      </c>
      <c r="E92" s="10" t="s">
        <v>268</v>
      </c>
      <c r="F92" s="10" t="s">
        <v>46</v>
      </c>
      <c r="G92" s="11" t="s">
        <v>47</v>
      </c>
      <c r="H92" s="12"/>
      <c r="I92" s="13"/>
      <c r="J92" s="10" t="str">
        <f t="shared" ref="J92:J136" si="4">MID(B92,FIND("-",B92)+1,FIND("-",B92,FIND("-",B92)+1)-FIND("-",B92)-1)</f>
        <v>U8</v>
      </c>
    </row>
    <row r="93" spans="1:10" ht="24" customHeight="1" x14ac:dyDescent="0.2">
      <c r="A93" s="6">
        <v>84</v>
      </c>
      <c r="B93" s="7" t="s">
        <v>269</v>
      </c>
      <c r="C93" s="18" t="s">
        <v>84</v>
      </c>
      <c r="D93" s="9" t="s">
        <v>270</v>
      </c>
      <c r="E93" s="10" t="s">
        <v>268</v>
      </c>
      <c r="F93" s="10" t="s">
        <v>46</v>
      </c>
      <c r="G93" s="11" t="s">
        <v>47</v>
      </c>
      <c r="H93" s="12"/>
      <c r="I93" s="13"/>
      <c r="J93" s="10" t="str">
        <f t="shared" si="4"/>
        <v>U8</v>
      </c>
    </row>
    <row r="94" spans="1:10" ht="24" customHeight="1" x14ac:dyDescent="0.2">
      <c r="A94" s="6">
        <v>85</v>
      </c>
      <c r="B94" s="7" t="s">
        <v>271</v>
      </c>
      <c r="C94" s="14" t="s">
        <v>49</v>
      </c>
      <c r="D94" s="9" t="s">
        <v>272</v>
      </c>
      <c r="E94" s="10" t="s">
        <v>268</v>
      </c>
      <c r="F94" s="10" t="s">
        <v>46</v>
      </c>
      <c r="G94" s="11" t="s">
        <v>47</v>
      </c>
      <c r="H94" s="12"/>
      <c r="I94" s="13"/>
      <c r="J94" s="10" t="str">
        <f t="shared" si="4"/>
        <v>U8</v>
      </c>
    </row>
    <row r="95" spans="1:10" ht="24" customHeight="1" x14ac:dyDescent="0.2">
      <c r="A95" s="6">
        <v>86</v>
      </c>
      <c r="B95" s="7" t="s">
        <v>273</v>
      </c>
      <c r="C95" s="18" t="s">
        <v>84</v>
      </c>
      <c r="D95" s="9" t="s">
        <v>274</v>
      </c>
      <c r="E95" s="10" t="s">
        <v>268</v>
      </c>
      <c r="F95" s="10" t="s">
        <v>46</v>
      </c>
      <c r="G95" s="11" t="s">
        <v>47</v>
      </c>
      <c r="H95" s="12"/>
      <c r="I95" s="13"/>
      <c r="J95" s="10" t="str">
        <f t="shared" si="4"/>
        <v>U8</v>
      </c>
    </row>
    <row r="96" spans="1:10" ht="24" customHeight="1" x14ac:dyDescent="0.2">
      <c r="A96" s="6">
        <v>87</v>
      </c>
      <c r="B96" s="7" t="s">
        <v>275</v>
      </c>
      <c r="C96" s="14" t="s">
        <v>49</v>
      </c>
      <c r="D96" s="9" t="s">
        <v>276</v>
      </c>
      <c r="E96" s="10" t="s">
        <v>268</v>
      </c>
      <c r="F96" s="10" t="s">
        <v>46</v>
      </c>
      <c r="G96" s="11" t="s">
        <v>47</v>
      </c>
      <c r="H96" s="12"/>
      <c r="I96" s="13"/>
      <c r="J96" s="10" t="str">
        <f t="shared" si="4"/>
        <v>U8</v>
      </c>
    </row>
    <row r="97" spans="1:10" ht="24" customHeight="1" x14ac:dyDescent="0.2">
      <c r="A97" s="6">
        <v>88</v>
      </c>
      <c r="B97" s="7" t="s">
        <v>277</v>
      </c>
      <c r="C97" s="18" t="s">
        <v>84</v>
      </c>
      <c r="D97" s="9" t="s">
        <v>278</v>
      </c>
      <c r="E97" s="10" t="s">
        <v>268</v>
      </c>
      <c r="F97" s="10" t="s">
        <v>46</v>
      </c>
      <c r="G97" s="11" t="s">
        <v>47</v>
      </c>
      <c r="H97" s="12"/>
      <c r="I97" s="13"/>
      <c r="J97" s="10" t="str">
        <f t="shared" si="4"/>
        <v>U8</v>
      </c>
    </row>
    <row r="98" spans="1:10" ht="24" customHeight="1" x14ac:dyDescent="0.2">
      <c r="A98" s="6">
        <v>89</v>
      </c>
      <c r="B98" s="7" t="s">
        <v>279</v>
      </c>
      <c r="C98" s="18" t="s">
        <v>84</v>
      </c>
      <c r="D98" s="9" t="s">
        <v>280</v>
      </c>
      <c r="E98" s="10" t="s">
        <v>268</v>
      </c>
      <c r="F98" s="10" t="s">
        <v>46</v>
      </c>
      <c r="G98" s="11" t="s">
        <v>47</v>
      </c>
      <c r="H98" s="12"/>
      <c r="I98" s="13"/>
      <c r="J98" s="10" t="str">
        <f t="shared" si="4"/>
        <v>U8</v>
      </c>
    </row>
    <row r="99" spans="1:10" ht="24" customHeight="1" x14ac:dyDescent="0.2">
      <c r="A99" s="6">
        <v>90</v>
      </c>
      <c r="B99" s="7" t="s">
        <v>281</v>
      </c>
      <c r="C99" s="14" t="s">
        <v>49</v>
      </c>
      <c r="D99" s="9" t="s">
        <v>282</v>
      </c>
      <c r="E99" s="10" t="s">
        <v>268</v>
      </c>
      <c r="F99" s="10" t="s">
        <v>46</v>
      </c>
      <c r="G99" s="11" t="s">
        <v>47</v>
      </c>
      <c r="H99" s="12"/>
      <c r="I99" s="13"/>
      <c r="J99" s="10" t="str">
        <f t="shared" si="4"/>
        <v>U8</v>
      </c>
    </row>
    <row r="100" spans="1:10" ht="24" customHeight="1" x14ac:dyDescent="0.2">
      <c r="A100" s="6">
        <v>91</v>
      </c>
      <c r="B100" s="7" t="s">
        <v>283</v>
      </c>
      <c r="C100" s="18" t="s">
        <v>84</v>
      </c>
      <c r="D100" s="9" t="s">
        <v>284</v>
      </c>
      <c r="E100" s="10" t="s">
        <v>268</v>
      </c>
      <c r="F100" s="10" t="s">
        <v>46</v>
      </c>
      <c r="G100" s="11" t="s">
        <v>47</v>
      </c>
      <c r="H100" s="12"/>
      <c r="I100" s="13"/>
      <c r="J100" s="10" t="str">
        <f t="shared" si="4"/>
        <v>U8</v>
      </c>
    </row>
    <row r="101" spans="1:10" ht="24" customHeight="1" x14ac:dyDescent="0.2">
      <c r="A101" s="6">
        <v>92</v>
      </c>
      <c r="B101" s="7" t="s">
        <v>285</v>
      </c>
      <c r="C101" s="18" t="s">
        <v>84</v>
      </c>
      <c r="D101" s="9" t="s">
        <v>286</v>
      </c>
      <c r="E101" s="10" t="s">
        <v>287</v>
      </c>
      <c r="F101" s="10" t="s">
        <v>46</v>
      </c>
      <c r="G101" s="11" t="s">
        <v>47</v>
      </c>
      <c r="H101" s="12"/>
      <c r="I101" s="13"/>
      <c r="J101" s="10" t="str">
        <f t="shared" si="4"/>
        <v>U8</v>
      </c>
    </row>
    <row r="102" spans="1:10" ht="24" customHeight="1" x14ac:dyDescent="0.2">
      <c r="A102" s="6">
        <v>93</v>
      </c>
      <c r="B102" s="7" t="s">
        <v>288</v>
      </c>
      <c r="C102" s="17" t="s">
        <v>79</v>
      </c>
      <c r="D102" s="9" t="s">
        <v>289</v>
      </c>
      <c r="E102" s="10" t="s">
        <v>287</v>
      </c>
      <c r="F102" s="10" t="s">
        <v>54</v>
      </c>
      <c r="G102" s="11" t="s">
        <v>47</v>
      </c>
      <c r="H102" s="12"/>
      <c r="I102" s="13"/>
      <c r="J102" s="10" t="str">
        <f t="shared" si="4"/>
        <v>U8</v>
      </c>
    </row>
    <row r="103" spans="1:10" ht="24" customHeight="1" x14ac:dyDescent="0.2">
      <c r="A103" s="6">
        <v>94</v>
      </c>
      <c r="B103" s="7" t="s">
        <v>290</v>
      </c>
      <c r="C103" s="15" t="s">
        <v>56</v>
      </c>
      <c r="D103" s="9" t="s">
        <v>291</v>
      </c>
      <c r="E103" s="10" t="s">
        <v>268</v>
      </c>
      <c r="F103" s="10" t="s">
        <v>54</v>
      </c>
      <c r="G103" s="11" t="s">
        <v>47</v>
      </c>
      <c r="H103" s="12"/>
      <c r="I103" s="13"/>
      <c r="J103" s="10" t="str">
        <f t="shared" si="4"/>
        <v>U8</v>
      </c>
    </row>
    <row r="104" spans="1:10" ht="24" customHeight="1" x14ac:dyDescent="0.2">
      <c r="A104" s="6">
        <v>95</v>
      </c>
      <c r="B104" s="7" t="s">
        <v>292</v>
      </c>
      <c r="C104" s="18" t="s">
        <v>84</v>
      </c>
      <c r="D104" s="9" t="s">
        <v>293</v>
      </c>
      <c r="E104" s="10" t="s">
        <v>294</v>
      </c>
      <c r="F104" s="10" t="s">
        <v>46</v>
      </c>
      <c r="G104" s="11" t="s">
        <v>47</v>
      </c>
      <c r="H104" s="12"/>
      <c r="I104" s="13"/>
      <c r="J104" s="10" t="str">
        <f t="shared" si="4"/>
        <v>U8</v>
      </c>
    </row>
    <row r="105" spans="1:10" ht="24" customHeight="1" x14ac:dyDescent="0.2">
      <c r="A105" s="6">
        <v>96</v>
      </c>
      <c r="B105" s="7" t="s">
        <v>295</v>
      </c>
      <c r="C105" s="17" t="s">
        <v>79</v>
      </c>
      <c r="D105" s="9" t="s">
        <v>296</v>
      </c>
      <c r="E105" s="10" t="s">
        <v>268</v>
      </c>
      <c r="F105" s="10" t="s">
        <v>54</v>
      </c>
      <c r="G105" s="11" t="s">
        <v>47</v>
      </c>
      <c r="H105" s="12"/>
      <c r="I105" s="13"/>
      <c r="J105" s="10" t="str">
        <f t="shared" si="4"/>
        <v>U8</v>
      </c>
    </row>
    <row r="106" spans="1:10" ht="24" customHeight="1" x14ac:dyDescent="0.2">
      <c r="A106" s="6">
        <v>97</v>
      </c>
      <c r="B106" s="7" t="s">
        <v>297</v>
      </c>
      <c r="C106" s="17" t="s">
        <v>79</v>
      </c>
      <c r="D106" s="9" t="s">
        <v>298</v>
      </c>
      <c r="E106" s="10" t="s">
        <v>287</v>
      </c>
      <c r="F106" s="10" t="s">
        <v>46</v>
      </c>
      <c r="G106" s="11" t="s">
        <v>47</v>
      </c>
      <c r="H106" s="12"/>
      <c r="I106" s="13"/>
      <c r="J106" s="10" t="str">
        <f t="shared" si="4"/>
        <v>U8</v>
      </c>
    </row>
    <row r="107" spans="1:10" ht="24" customHeight="1" x14ac:dyDescent="0.2">
      <c r="A107" s="6">
        <v>98</v>
      </c>
      <c r="B107" s="7" t="s">
        <v>299</v>
      </c>
      <c r="C107" s="15" t="s">
        <v>56</v>
      </c>
      <c r="D107" s="9" t="s">
        <v>300</v>
      </c>
      <c r="E107" s="10" t="s">
        <v>268</v>
      </c>
      <c r="F107" s="10" t="s">
        <v>54</v>
      </c>
      <c r="G107" s="11" t="s">
        <v>47</v>
      </c>
      <c r="H107" s="12"/>
      <c r="I107" s="13"/>
      <c r="J107" s="10" t="str">
        <f t="shared" si="4"/>
        <v>U8</v>
      </c>
    </row>
    <row r="108" spans="1:10" ht="24" customHeight="1" x14ac:dyDescent="0.2">
      <c r="A108" s="6">
        <v>99</v>
      </c>
      <c r="B108" s="7" t="s">
        <v>301</v>
      </c>
      <c r="C108" s="14" t="s">
        <v>49</v>
      </c>
      <c r="D108" s="9" t="s">
        <v>302</v>
      </c>
      <c r="E108" s="10" t="s">
        <v>303</v>
      </c>
      <c r="F108" s="10" t="s">
        <v>54</v>
      </c>
      <c r="G108" s="11" t="s">
        <v>47</v>
      </c>
      <c r="H108" s="12"/>
      <c r="I108" s="13"/>
      <c r="J108" s="10" t="str">
        <f t="shared" si="4"/>
        <v>U8</v>
      </c>
    </row>
    <row r="109" spans="1:10" ht="24" customHeight="1" x14ac:dyDescent="0.2">
      <c r="A109" s="6">
        <v>100</v>
      </c>
      <c r="B109" s="7" t="s">
        <v>304</v>
      </c>
      <c r="C109" s="18" t="s">
        <v>84</v>
      </c>
      <c r="D109" s="9" t="s">
        <v>305</v>
      </c>
      <c r="E109" s="10" t="s">
        <v>268</v>
      </c>
      <c r="F109" s="10" t="s">
        <v>46</v>
      </c>
      <c r="G109" s="11" t="s">
        <v>47</v>
      </c>
      <c r="H109" s="12"/>
      <c r="I109" s="13"/>
      <c r="J109" s="10" t="str">
        <f t="shared" si="4"/>
        <v>U8</v>
      </c>
    </row>
    <row r="110" spans="1:10" ht="24" customHeight="1" x14ac:dyDescent="0.2">
      <c r="A110" s="6">
        <v>101</v>
      </c>
      <c r="B110" s="7" t="s">
        <v>306</v>
      </c>
      <c r="C110" s="17" t="s">
        <v>79</v>
      </c>
      <c r="D110" s="9" t="s">
        <v>307</v>
      </c>
      <c r="E110" s="10" t="s">
        <v>268</v>
      </c>
      <c r="F110" s="10" t="s">
        <v>46</v>
      </c>
      <c r="G110" s="11" t="s">
        <v>47</v>
      </c>
      <c r="H110" s="12"/>
      <c r="I110" s="13"/>
      <c r="J110" s="10" t="str">
        <f t="shared" si="4"/>
        <v>U8</v>
      </c>
    </row>
    <row r="111" spans="1:10" ht="24" customHeight="1" x14ac:dyDescent="0.2">
      <c r="A111" s="6">
        <v>102</v>
      </c>
      <c r="B111" s="7" t="s">
        <v>308</v>
      </c>
      <c r="C111" s="17" t="s">
        <v>79</v>
      </c>
      <c r="D111" s="9" t="s">
        <v>309</v>
      </c>
      <c r="E111" s="10" t="s">
        <v>303</v>
      </c>
      <c r="F111" s="10" t="s">
        <v>54</v>
      </c>
      <c r="G111" s="11" t="s">
        <v>47</v>
      </c>
      <c r="H111" s="12"/>
      <c r="I111" s="13"/>
      <c r="J111" s="10" t="str">
        <f t="shared" si="4"/>
        <v>U8</v>
      </c>
    </row>
    <row r="112" spans="1:10" ht="24" customHeight="1" x14ac:dyDescent="0.2">
      <c r="A112" s="6">
        <v>103</v>
      </c>
      <c r="B112" s="7" t="s">
        <v>310</v>
      </c>
      <c r="C112" s="15" t="s">
        <v>56</v>
      </c>
      <c r="D112" s="9" t="s">
        <v>311</v>
      </c>
      <c r="E112" s="10" t="s">
        <v>268</v>
      </c>
      <c r="F112" s="10" t="s">
        <v>54</v>
      </c>
      <c r="G112" s="11" t="s">
        <v>47</v>
      </c>
      <c r="H112" s="12"/>
      <c r="I112" s="13"/>
      <c r="J112" s="10" t="str">
        <f t="shared" si="4"/>
        <v>U8</v>
      </c>
    </row>
    <row r="113" spans="1:10" ht="24" customHeight="1" x14ac:dyDescent="0.2">
      <c r="A113" s="6">
        <v>104</v>
      </c>
      <c r="B113" s="7" t="s">
        <v>312</v>
      </c>
      <c r="C113" s="16" t="s">
        <v>62</v>
      </c>
      <c r="D113" s="9" t="s">
        <v>313</v>
      </c>
      <c r="E113" s="10" t="s">
        <v>268</v>
      </c>
      <c r="F113" s="10" t="s">
        <v>54</v>
      </c>
      <c r="G113" s="11" t="s">
        <v>47</v>
      </c>
      <c r="H113" s="12"/>
      <c r="I113" s="13"/>
      <c r="J113" s="10" t="str">
        <f t="shared" si="4"/>
        <v>U8</v>
      </c>
    </row>
    <row r="114" spans="1:10" ht="24" customHeight="1" x14ac:dyDescent="0.2">
      <c r="A114" s="6">
        <v>105</v>
      </c>
      <c r="B114" s="7" t="s">
        <v>314</v>
      </c>
      <c r="C114" s="17" t="s">
        <v>79</v>
      </c>
      <c r="D114" s="9" t="s">
        <v>315</v>
      </c>
      <c r="E114" s="10" t="s">
        <v>268</v>
      </c>
      <c r="F114" s="10" t="s">
        <v>46</v>
      </c>
      <c r="G114" s="11" t="s">
        <v>47</v>
      </c>
      <c r="H114" s="12"/>
      <c r="I114" s="13"/>
      <c r="J114" s="10" t="str">
        <f t="shared" si="4"/>
        <v>U8</v>
      </c>
    </row>
    <row r="115" spans="1:10" ht="24" customHeight="1" x14ac:dyDescent="0.2">
      <c r="A115" s="6">
        <v>106</v>
      </c>
      <c r="B115" s="7" t="s">
        <v>316</v>
      </c>
      <c r="C115" s="18" t="s">
        <v>84</v>
      </c>
      <c r="D115" s="9" t="s">
        <v>317</v>
      </c>
      <c r="E115" s="10" t="s">
        <v>318</v>
      </c>
      <c r="F115" s="10" t="s">
        <v>46</v>
      </c>
      <c r="G115" s="11" t="s">
        <v>47</v>
      </c>
      <c r="H115" s="12"/>
      <c r="I115" s="13"/>
      <c r="J115" s="10" t="str">
        <f t="shared" si="4"/>
        <v>U8</v>
      </c>
    </row>
    <row r="116" spans="1:10" ht="24" customHeight="1" x14ac:dyDescent="0.2">
      <c r="A116" s="6">
        <v>107</v>
      </c>
      <c r="B116" s="7" t="s">
        <v>319</v>
      </c>
      <c r="C116" s="17" t="s">
        <v>79</v>
      </c>
      <c r="D116" s="9" t="s">
        <v>320</v>
      </c>
      <c r="E116" s="10" t="s">
        <v>268</v>
      </c>
      <c r="F116" s="10" t="s">
        <v>46</v>
      </c>
      <c r="G116" s="11" t="s">
        <v>47</v>
      </c>
      <c r="H116" s="12"/>
      <c r="I116" s="13"/>
      <c r="J116" s="10" t="str">
        <f t="shared" si="4"/>
        <v>U8</v>
      </c>
    </row>
    <row r="117" spans="1:10" ht="24" customHeight="1" x14ac:dyDescent="0.2">
      <c r="A117" s="6">
        <v>108</v>
      </c>
      <c r="B117" s="7" t="s">
        <v>321</v>
      </c>
      <c r="C117" s="14" t="s">
        <v>49</v>
      </c>
      <c r="D117" s="9" t="s">
        <v>322</v>
      </c>
      <c r="E117" s="10" t="s">
        <v>268</v>
      </c>
      <c r="F117" s="10" t="s">
        <v>46</v>
      </c>
      <c r="G117" s="11" t="s">
        <v>47</v>
      </c>
      <c r="H117" s="12"/>
      <c r="I117" s="13"/>
      <c r="J117" s="10" t="str">
        <f t="shared" si="4"/>
        <v>U8</v>
      </c>
    </row>
    <row r="118" spans="1:10" ht="24" customHeight="1" x14ac:dyDescent="0.2">
      <c r="A118" s="6">
        <v>109</v>
      </c>
      <c r="B118" s="7" t="s">
        <v>323</v>
      </c>
      <c r="C118" s="15" t="s">
        <v>56</v>
      </c>
      <c r="D118" s="9" t="s">
        <v>324</v>
      </c>
      <c r="E118" s="10" t="s">
        <v>268</v>
      </c>
      <c r="F118" s="10" t="s">
        <v>54</v>
      </c>
      <c r="G118" s="11" t="s">
        <v>47</v>
      </c>
      <c r="H118" s="12"/>
      <c r="I118" s="13"/>
      <c r="J118" s="10" t="str">
        <f t="shared" si="4"/>
        <v>U8</v>
      </c>
    </row>
    <row r="119" spans="1:10" ht="24" customHeight="1" x14ac:dyDescent="0.2">
      <c r="A119" s="6">
        <v>110</v>
      </c>
      <c r="B119" s="7" t="s">
        <v>325</v>
      </c>
      <c r="C119" s="16" t="s">
        <v>62</v>
      </c>
      <c r="D119" s="9" t="s">
        <v>326</v>
      </c>
      <c r="E119" s="10" t="s">
        <v>327</v>
      </c>
      <c r="F119" s="10" t="s">
        <v>46</v>
      </c>
      <c r="G119" s="11" t="s">
        <v>47</v>
      </c>
      <c r="H119" s="12"/>
      <c r="I119" s="13"/>
      <c r="J119" s="10" t="str">
        <f t="shared" si="4"/>
        <v>U8</v>
      </c>
    </row>
    <row r="120" spans="1:10" ht="24" customHeight="1" x14ac:dyDescent="0.2">
      <c r="A120" s="6">
        <v>111</v>
      </c>
      <c r="B120" s="7" t="s">
        <v>328</v>
      </c>
      <c r="C120" s="14" t="s">
        <v>49</v>
      </c>
      <c r="D120" s="9" t="s">
        <v>329</v>
      </c>
      <c r="E120" s="10" t="s">
        <v>330</v>
      </c>
      <c r="F120" s="10" t="s">
        <v>46</v>
      </c>
      <c r="G120" s="11" t="s">
        <v>47</v>
      </c>
      <c r="H120" s="12"/>
      <c r="I120" s="13"/>
      <c r="J120" s="10" t="str">
        <f t="shared" si="4"/>
        <v>U8</v>
      </c>
    </row>
    <row r="121" spans="1:10" ht="24" customHeight="1" x14ac:dyDescent="0.2">
      <c r="A121" s="6">
        <v>112</v>
      </c>
      <c r="B121" s="7" t="s">
        <v>331</v>
      </c>
      <c r="C121" s="14" t="s">
        <v>49</v>
      </c>
      <c r="D121" s="9" t="s">
        <v>332</v>
      </c>
      <c r="E121" s="10" t="s">
        <v>333</v>
      </c>
      <c r="F121" s="10" t="s">
        <v>46</v>
      </c>
      <c r="G121" s="11" t="s">
        <v>47</v>
      </c>
      <c r="H121" s="12"/>
      <c r="I121" s="13"/>
      <c r="J121" s="10" t="str">
        <f t="shared" si="4"/>
        <v>U8</v>
      </c>
    </row>
    <row r="122" spans="1:10" ht="24" customHeight="1" x14ac:dyDescent="0.2">
      <c r="A122" s="6">
        <v>113</v>
      </c>
      <c r="B122" s="7" t="s">
        <v>334</v>
      </c>
      <c r="C122" s="14" t="s">
        <v>49</v>
      </c>
      <c r="D122" s="9" t="s">
        <v>335</v>
      </c>
      <c r="E122" s="10" t="s">
        <v>333</v>
      </c>
      <c r="F122" s="10" t="s">
        <v>46</v>
      </c>
      <c r="G122" s="11" t="s">
        <v>47</v>
      </c>
      <c r="H122" s="12"/>
      <c r="I122" s="13"/>
      <c r="J122" s="10" t="str">
        <f t="shared" si="4"/>
        <v>U8</v>
      </c>
    </row>
    <row r="123" spans="1:10" ht="24" customHeight="1" x14ac:dyDescent="0.2">
      <c r="A123" s="6">
        <v>114</v>
      </c>
      <c r="B123" s="7" t="s">
        <v>336</v>
      </c>
      <c r="C123" s="14" t="s">
        <v>49</v>
      </c>
      <c r="D123" s="9" t="s">
        <v>337</v>
      </c>
      <c r="E123" s="10" t="s">
        <v>338</v>
      </c>
      <c r="F123" s="10" t="s">
        <v>46</v>
      </c>
      <c r="G123" s="11" t="s">
        <v>47</v>
      </c>
      <c r="H123" s="12"/>
      <c r="I123" s="13"/>
      <c r="J123" s="10" t="str">
        <f t="shared" si="4"/>
        <v>U8</v>
      </c>
    </row>
    <row r="124" spans="1:10" ht="24" customHeight="1" x14ac:dyDescent="0.2">
      <c r="A124" s="6">
        <v>115</v>
      </c>
      <c r="B124" s="7" t="s">
        <v>339</v>
      </c>
      <c r="C124" s="14" t="s">
        <v>49</v>
      </c>
      <c r="D124" s="9" t="s">
        <v>340</v>
      </c>
      <c r="E124" s="10" t="s">
        <v>303</v>
      </c>
      <c r="F124" s="10" t="s">
        <v>46</v>
      </c>
      <c r="G124" s="11" t="s">
        <v>47</v>
      </c>
      <c r="H124" s="12"/>
      <c r="I124" s="13"/>
      <c r="J124" s="10" t="str">
        <f t="shared" si="4"/>
        <v>U8</v>
      </c>
    </row>
    <row r="125" spans="1:10" ht="24" customHeight="1" x14ac:dyDescent="0.2">
      <c r="A125" s="6">
        <v>116</v>
      </c>
      <c r="B125" s="7" t="s">
        <v>341</v>
      </c>
      <c r="C125" s="16" t="s">
        <v>62</v>
      </c>
      <c r="D125" s="9" t="s">
        <v>342</v>
      </c>
      <c r="E125" s="10" t="s">
        <v>287</v>
      </c>
      <c r="F125" s="10" t="s">
        <v>46</v>
      </c>
      <c r="G125" s="11" t="s">
        <v>47</v>
      </c>
      <c r="H125" s="12"/>
      <c r="I125" s="13"/>
      <c r="J125" s="10" t="str">
        <f t="shared" si="4"/>
        <v>U8</v>
      </c>
    </row>
    <row r="126" spans="1:10" ht="24" customHeight="1" x14ac:dyDescent="0.2">
      <c r="A126" s="6">
        <v>117</v>
      </c>
      <c r="B126" s="7" t="s">
        <v>343</v>
      </c>
      <c r="C126" s="17" t="s">
        <v>79</v>
      </c>
      <c r="D126" s="9" t="s">
        <v>344</v>
      </c>
      <c r="E126" s="10" t="s">
        <v>268</v>
      </c>
      <c r="F126" s="10" t="s">
        <v>54</v>
      </c>
      <c r="G126" s="11" t="s">
        <v>47</v>
      </c>
      <c r="H126" s="12"/>
      <c r="I126" s="13"/>
      <c r="J126" s="10" t="str">
        <f t="shared" si="4"/>
        <v>U8</v>
      </c>
    </row>
    <row r="127" spans="1:10" ht="24" customHeight="1" x14ac:dyDescent="0.2">
      <c r="A127" s="6">
        <v>118</v>
      </c>
      <c r="B127" s="7" t="s">
        <v>345</v>
      </c>
      <c r="C127" s="17" t="s">
        <v>79</v>
      </c>
      <c r="D127" s="9" t="s">
        <v>346</v>
      </c>
      <c r="E127" s="10" t="s">
        <v>347</v>
      </c>
      <c r="F127" s="10" t="s">
        <v>54</v>
      </c>
      <c r="G127" s="11" t="s">
        <v>47</v>
      </c>
      <c r="H127" s="12"/>
      <c r="I127" s="13"/>
      <c r="J127" s="10" t="str">
        <f t="shared" si="4"/>
        <v>U8</v>
      </c>
    </row>
    <row r="128" spans="1:10" ht="24" customHeight="1" x14ac:dyDescent="0.2">
      <c r="A128" s="6">
        <v>119</v>
      </c>
      <c r="B128" s="7" t="s">
        <v>348</v>
      </c>
      <c r="C128" s="14" t="s">
        <v>49</v>
      </c>
      <c r="D128" s="9" t="s">
        <v>349</v>
      </c>
      <c r="E128" s="10" t="s">
        <v>268</v>
      </c>
      <c r="F128" s="10" t="s">
        <v>46</v>
      </c>
      <c r="G128" s="11" t="s">
        <v>47</v>
      </c>
      <c r="H128" s="12"/>
      <c r="I128" s="13"/>
      <c r="J128" s="10" t="str">
        <f t="shared" si="4"/>
        <v>U8</v>
      </c>
    </row>
    <row r="129" spans="1:10" ht="24" customHeight="1" x14ac:dyDescent="0.2">
      <c r="A129" s="6">
        <v>120</v>
      </c>
      <c r="B129" s="7" t="s">
        <v>350</v>
      </c>
      <c r="C129" s="14" t="s">
        <v>49</v>
      </c>
      <c r="D129" s="9" t="s">
        <v>351</v>
      </c>
      <c r="E129" s="10" t="s">
        <v>294</v>
      </c>
      <c r="F129" s="10" t="s">
        <v>46</v>
      </c>
      <c r="G129" s="11" t="s">
        <v>47</v>
      </c>
      <c r="H129" s="12"/>
      <c r="I129" s="13"/>
      <c r="J129" s="10" t="str">
        <f t="shared" si="4"/>
        <v>U8</v>
      </c>
    </row>
    <row r="130" spans="1:10" ht="24" customHeight="1" x14ac:dyDescent="0.2">
      <c r="A130" s="6">
        <v>121</v>
      </c>
      <c r="B130" s="7" t="s">
        <v>352</v>
      </c>
      <c r="C130" s="14" t="s">
        <v>49</v>
      </c>
      <c r="D130" s="9" t="s">
        <v>353</v>
      </c>
      <c r="E130" s="10" t="s">
        <v>354</v>
      </c>
      <c r="F130" s="10" t="s">
        <v>54</v>
      </c>
      <c r="G130" s="11" t="s">
        <v>47</v>
      </c>
      <c r="H130" s="12"/>
      <c r="I130" s="13"/>
      <c r="J130" s="10" t="str">
        <f t="shared" si="4"/>
        <v>U8</v>
      </c>
    </row>
    <row r="131" spans="1:10" ht="24" customHeight="1" x14ac:dyDescent="0.2">
      <c r="A131" s="6">
        <v>122</v>
      </c>
      <c r="B131" s="7" t="s">
        <v>355</v>
      </c>
      <c r="C131" s="16" t="s">
        <v>62</v>
      </c>
      <c r="D131" s="9" t="s">
        <v>356</v>
      </c>
      <c r="E131" s="10" t="s">
        <v>357</v>
      </c>
      <c r="F131" s="10" t="s">
        <v>54</v>
      </c>
      <c r="G131" s="11" t="s">
        <v>47</v>
      </c>
      <c r="H131" s="12"/>
      <c r="I131" s="13"/>
      <c r="J131" s="10" t="str">
        <f t="shared" si="4"/>
        <v>U8</v>
      </c>
    </row>
    <row r="132" spans="1:10" ht="24" customHeight="1" x14ac:dyDescent="0.2">
      <c r="A132" s="6">
        <v>123</v>
      </c>
      <c r="B132" s="7" t="s">
        <v>358</v>
      </c>
      <c r="C132" s="15" t="s">
        <v>56</v>
      </c>
      <c r="D132" s="9" t="s">
        <v>359</v>
      </c>
      <c r="E132" s="10" t="s">
        <v>360</v>
      </c>
      <c r="F132" s="10" t="s">
        <v>46</v>
      </c>
      <c r="G132" s="11" t="s">
        <v>47</v>
      </c>
      <c r="H132" s="12"/>
      <c r="I132" s="13"/>
      <c r="J132" s="10" t="str">
        <f t="shared" si="4"/>
        <v>U8</v>
      </c>
    </row>
    <row r="133" spans="1:10" ht="24" customHeight="1" x14ac:dyDescent="0.2">
      <c r="A133" s="6">
        <v>124</v>
      </c>
      <c r="B133" s="7" t="s">
        <v>361</v>
      </c>
      <c r="C133" s="17" t="s">
        <v>79</v>
      </c>
      <c r="D133" s="9" t="s">
        <v>362</v>
      </c>
      <c r="E133" s="10" t="s">
        <v>268</v>
      </c>
      <c r="F133" s="10" t="s">
        <v>54</v>
      </c>
      <c r="G133" s="11" t="s">
        <v>47</v>
      </c>
      <c r="H133" s="12"/>
      <c r="I133" s="13"/>
      <c r="J133" s="10" t="str">
        <f t="shared" si="4"/>
        <v>U8</v>
      </c>
    </row>
    <row r="134" spans="1:10" ht="24" customHeight="1" x14ac:dyDescent="0.2">
      <c r="A134" s="6">
        <v>125</v>
      </c>
      <c r="B134" s="7" t="s">
        <v>363</v>
      </c>
      <c r="C134" s="17" t="s">
        <v>79</v>
      </c>
      <c r="D134" s="9" t="s">
        <v>364</v>
      </c>
      <c r="E134" s="10" t="s">
        <v>365</v>
      </c>
      <c r="F134" s="10" t="s">
        <v>54</v>
      </c>
      <c r="G134" s="11" t="s">
        <v>47</v>
      </c>
      <c r="H134" s="12"/>
      <c r="I134" s="13"/>
      <c r="J134" s="10" t="str">
        <f t="shared" si="4"/>
        <v>U8</v>
      </c>
    </row>
    <row r="135" spans="1:10" ht="24" customHeight="1" x14ac:dyDescent="0.2">
      <c r="A135" s="6">
        <v>126</v>
      </c>
      <c r="B135" s="7" t="s">
        <v>366</v>
      </c>
      <c r="C135" s="14" t="s">
        <v>49</v>
      </c>
      <c r="D135" s="9" t="s">
        <v>367</v>
      </c>
      <c r="E135" s="10" t="s">
        <v>333</v>
      </c>
      <c r="F135" s="10" t="s">
        <v>54</v>
      </c>
      <c r="G135" s="11" t="s">
        <v>47</v>
      </c>
      <c r="H135" s="12"/>
      <c r="I135" s="13"/>
      <c r="J135" s="10" t="str">
        <f t="shared" si="4"/>
        <v>U8</v>
      </c>
    </row>
    <row r="136" spans="1:10" ht="24" customHeight="1" x14ac:dyDescent="0.2">
      <c r="A136" s="6">
        <v>127</v>
      </c>
      <c r="B136" s="7" t="s">
        <v>368</v>
      </c>
      <c r="C136" s="15" t="s">
        <v>56</v>
      </c>
      <c r="D136" s="9" t="s">
        <v>369</v>
      </c>
      <c r="E136" s="10" t="s">
        <v>268</v>
      </c>
      <c r="F136" s="10" t="s">
        <v>54</v>
      </c>
      <c r="G136" s="11" t="s">
        <v>47</v>
      </c>
      <c r="H136" s="12"/>
      <c r="I136" s="13"/>
      <c r="J136" s="10" t="str">
        <f t="shared" si="4"/>
        <v>U8</v>
      </c>
    </row>
    <row r="137" spans="1:10" ht="19.5" customHeight="1" x14ac:dyDescent="0.2">
      <c r="A137" s="33" t="s">
        <v>370</v>
      </c>
      <c r="B137" s="33"/>
      <c r="C137" s="33"/>
      <c r="D137" s="33"/>
      <c r="E137" s="33"/>
      <c r="F137" s="33"/>
      <c r="G137" s="33"/>
      <c r="H137" s="33"/>
      <c r="I137" s="33"/>
      <c r="J137" s="33"/>
    </row>
    <row r="138" spans="1:10" ht="24" customHeight="1" x14ac:dyDescent="0.2">
      <c r="A138" s="6">
        <v>128</v>
      </c>
      <c r="B138" s="7" t="s">
        <v>371</v>
      </c>
      <c r="C138" s="18" t="s">
        <v>84</v>
      </c>
      <c r="D138" s="9" t="s">
        <v>372</v>
      </c>
      <c r="E138" s="10" t="s">
        <v>373</v>
      </c>
      <c r="F138" s="10" t="s">
        <v>46</v>
      </c>
      <c r="G138" s="11" t="s">
        <v>47</v>
      </c>
      <c r="H138" s="12"/>
      <c r="I138" s="13"/>
      <c r="J138" s="10" t="str">
        <f t="shared" ref="J138:J166" si="5">MID(B138,FIND("-",B138)+1,FIND("-",B138,FIND("-",B138)+1)-FIND("-",B138)-1)</f>
        <v>U9</v>
      </c>
    </row>
    <row r="139" spans="1:10" ht="24" customHeight="1" x14ac:dyDescent="0.2">
      <c r="A139" s="6">
        <v>129</v>
      </c>
      <c r="B139" s="7" t="s">
        <v>374</v>
      </c>
      <c r="C139" s="14" t="s">
        <v>49</v>
      </c>
      <c r="D139" s="9" t="s">
        <v>375</v>
      </c>
      <c r="E139" s="10" t="s">
        <v>373</v>
      </c>
      <c r="F139" s="10" t="s">
        <v>46</v>
      </c>
      <c r="G139" s="11" t="s">
        <v>47</v>
      </c>
      <c r="H139" s="12"/>
      <c r="I139" s="13"/>
      <c r="J139" s="10" t="str">
        <f t="shared" si="5"/>
        <v>U9</v>
      </c>
    </row>
    <row r="140" spans="1:10" ht="24" customHeight="1" x14ac:dyDescent="0.2">
      <c r="A140" s="6">
        <v>130</v>
      </c>
      <c r="B140" s="7" t="s">
        <v>376</v>
      </c>
      <c r="C140" s="18" t="s">
        <v>84</v>
      </c>
      <c r="D140" s="9" t="s">
        <v>377</v>
      </c>
      <c r="E140" s="10" t="s">
        <v>378</v>
      </c>
      <c r="F140" s="10" t="s">
        <v>46</v>
      </c>
      <c r="G140" s="11" t="s">
        <v>47</v>
      </c>
      <c r="H140" s="12"/>
      <c r="I140" s="13"/>
      <c r="J140" s="10" t="str">
        <f t="shared" si="5"/>
        <v>U9</v>
      </c>
    </row>
    <row r="141" spans="1:10" ht="24" customHeight="1" x14ac:dyDescent="0.2">
      <c r="A141" s="6">
        <v>131</v>
      </c>
      <c r="B141" s="7" t="s">
        <v>379</v>
      </c>
      <c r="C141" s="17" t="s">
        <v>79</v>
      </c>
      <c r="D141" s="9" t="s">
        <v>380</v>
      </c>
      <c r="E141" s="10" t="s">
        <v>378</v>
      </c>
      <c r="F141" s="10" t="s">
        <v>46</v>
      </c>
      <c r="G141" s="11" t="s">
        <v>47</v>
      </c>
      <c r="H141" s="12"/>
      <c r="I141" s="13"/>
      <c r="J141" s="10" t="str">
        <f t="shared" si="5"/>
        <v>U9</v>
      </c>
    </row>
    <row r="142" spans="1:10" ht="24" customHeight="1" x14ac:dyDescent="0.2">
      <c r="A142" s="6">
        <v>132</v>
      </c>
      <c r="B142" s="7" t="s">
        <v>381</v>
      </c>
      <c r="C142" s="18" t="s">
        <v>84</v>
      </c>
      <c r="D142" s="9" t="s">
        <v>382</v>
      </c>
      <c r="E142" s="10" t="s">
        <v>383</v>
      </c>
      <c r="F142" s="10" t="s">
        <v>46</v>
      </c>
      <c r="G142" s="11" t="s">
        <v>47</v>
      </c>
      <c r="H142" s="12"/>
      <c r="I142" s="13"/>
      <c r="J142" s="10" t="str">
        <f t="shared" si="5"/>
        <v>U9</v>
      </c>
    </row>
    <row r="143" spans="1:10" ht="24" customHeight="1" x14ac:dyDescent="0.2">
      <c r="A143" s="6">
        <v>133</v>
      </c>
      <c r="B143" s="7" t="s">
        <v>384</v>
      </c>
      <c r="C143" s="14" t="s">
        <v>49</v>
      </c>
      <c r="D143" s="9" t="s">
        <v>385</v>
      </c>
      <c r="E143" s="10" t="s">
        <v>386</v>
      </c>
      <c r="F143" s="10" t="s">
        <v>54</v>
      </c>
      <c r="G143" s="11" t="s">
        <v>47</v>
      </c>
      <c r="H143" s="12"/>
      <c r="I143" s="13"/>
      <c r="J143" s="10" t="str">
        <f t="shared" si="5"/>
        <v>U9</v>
      </c>
    </row>
    <row r="144" spans="1:10" ht="24" customHeight="1" x14ac:dyDescent="0.2">
      <c r="A144" s="6">
        <v>134</v>
      </c>
      <c r="B144" s="7" t="s">
        <v>387</v>
      </c>
      <c r="C144" s="15" t="s">
        <v>56</v>
      </c>
      <c r="D144" s="9" t="s">
        <v>388</v>
      </c>
      <c r="E144" s="10" t="s">
        <v>383</v>
      </c>
      <c r="F144" s="10" t="s">
        <v>54</v>
      </c>
      <c r="G144" s="11" t="s">
        <v>47</v>
      </c>
      <c r="H144" s="12"/>
      <c r="I144" s="13"/>
      <c r="J144" s="10" t="str">
        <f t="shared" si="5"/>
        <v>U9</v>
      </c>
    </row>
    <row r="145" spans="1:10" ht="24" customHeight="1" x14ac:dyDescent="0.2">
      <c r="A145" s="6">
        <v>135</v>
      </c>
      <c r="B145" s="7" t="s">
        <v>389</v>
      </c>
      <c r="C145" s="14" t="s">
        <v>49</v>
      </c>
      <c r="D145" s="9" t="s">
        <v>390</v>
      </c>
      <c r="E145" s="10" t="s">
        <v>383</v>
      </c>
      <c r="F145" s="10" t="s">
        <v>54</v>
      </c>
      <c r="G145" s="11" t="s">
        <v>47</v>
      </c>
      <c r="H145" s="12"/>
      <c r="I145" s="13"/>
      <c r="J145" s="10" t="str">
        <f t="shared" si="5"/>
        <v>U9</v>
      </c>
    </row>
    <row r="146" spans="1:10" ht="24" customHeight="1" x14ac:dyDescent="0.2">
      <c r="A146" s="6">
        <v>136</v>
      </c>
      <c r="B146" s="7" t="s">
        <v>391</v>
      </c>
      <c r="C146" s="17" t="s">
        <v>79</v>
      </c>
      <c r="D146" s="9" t="s">
        <v>392</v>
      </c>
      <c r="E146" s="10" t="s">
        <v>386</v>
      </c>
      <c r="F146" s="10" t="s">
        <v>46</v>
      </c>
      <c r="G146" s="11" t="s">
        <v>47</v>
      </c>
      <c r="H146" s="12"/>
      <c r="I146" s="13"/>
      <c r="J146" s="10" t="str">
        <f t="shared" si="5"/>
        <v>U9</v>
      </c>
    </row>
    <row r="147" spans="1:10" ht="24" customHeight="1" x14ac:dyDescent="0.2">
      <c r="A147" s="6">
        <v>137</v>
      </c>
      <c r="B147" s="7" t="s">
        <v>393</v>
      </c>
      <c r="C147" s="18" t="s">
        <v>84</v>
      </c>
      <c r="D147" s="9" t="s">
        <v>394</v>
      </c>
      <c r="E147" s="10" t="s">
        <v>395</v>
      </c>
      <c r="F147" s="10" t="s">
        <v>46</v>
      </c>
      <c r="G147" s="11" t="s">
        <v>47</v>
      </c>
      <c r="H147" s="12"/>
      <c r="I147" s="13"/>
      <c r="J147" s="10" t="str">
        <f t="shared" si="5"/>
        <v>U9</v>
      </c>
    </row>
    <row r="148" spans="1:10" ht="24" customHeight="1" x14ac:dyDescent="0.2">
      <c r="A148" s="6">
        <v>138</v>
      </c>
      <c r="B148" s="7" t="s">
        <v>396</v>
      </c>
      <c r="C148" s="17" t="s">
        <v>79</v>
      </c>
      <c r="D148" s="9" t="s">
        <v>397</v>
      </c>
      <c r="E148" s="10" t="s">
        <v>395</v>
      </c>
      <c r="F148" s="10" t="s">
        <v>46</v>
      </c>
      <c r="G148" s="11" t="s">
        <v>47</v>
      </c>
      <c r="H148" s="12"/>
      <c r="I148" s="13"/>
      <c r="J148" s="10" t="str">
        <f t="shared" si="5"/>
        <v>U9</v>
      </c>
    </row>
    <row r="149" spans="1:10" ht="24" customHeight="1" x14ac:dyDescent="0.2">
      <c r="A149" s="6">
        <v>139</v>
      </c>
      <c r="B149" s="7" t="s">
        <v>398</v>
      </c>
      <c r="C149" s="18" t="s">
        <v>84</v>
      </c>
      <c r="D149" s="9" t="s">
        <v>399</v>
      </c>
      <c r="E149" s="10" t="s">
        <v>373</v>
      </c>
      <c r="F149" s="10" t="s">
        <v>46</v>
      </c>
      <c r="G149" s="11" t="s">
        <v>47</v>
      </c>
      <c r="H149" s="12"/>
      <c r="I149" s="13"/>
      <c r="J149" s="10" t="str">
        <f t="shared" si="5"/>
        <v>U9</v>
      </c>
    </row>
    <row r="150" spans="1:10" ht="24" customHeight="1" x14ac:dyDescent="0.2">
      <c r="A150" s="6">
        <v>140</v>
      </c>
      <c r="B150" s="7" t="s">
        <v>400</v>
      </c>
      <c r="C150" s="14" t="s">
        <v>49</v>
      </c>
      <c r="D150" s="9" t="s">
        <v>401</v>
      </c>
      <c r="E150" s="10" t="s">
        <v>373</v>
      </c>
      <c r="F150" s="10" t="s">
        <v>46</v>
      </c>
      <c r="G150" s="11" t="s">
        <v>47</v>
      </c>
      <c r="H150" s="12"/>
      <c r="I150" s="13"/>
      <c r="J150" s="10" t="str">
        <f t="shared" si="5"/>
        <v>U9</v>
      </c>
    </row>
    <row r="151" spans="1:10" ht="24" customHeight="1" x14ac:dyDescent="0.2">
      <c r="A151" s="6">
        <v>141</v>
      </c>
      <c r="B151" s="7" t="s">
        <v>402</v>
      </c>
      <c r="C151" s="17" t="s">
        <v>79</v>
      </c>
      <c r="D151" s="9" t="s">
        <v>403</v>
      </c>
      <c r="E151" s="10" t="s">
        <v>373</v>
      </c>
      <c r="F151" s="10" t="s">
        <v>54</v>
      </c>
      <c r="G151" s="11" t="s">
        <v>47</v>
      </c>
      <c r="H151" s="12"/>
      <c r="I151" s="13"/>
      <c r="J151" s="10" t="str">
        <f t="shared" si="5"/>
        <v>U9</v>
      </c>
    </row>
    <row r="152" spans="1:10" ht="24" customHeight="1" x14ac:dyDescent="0.2">
      <c r="A152" s="6">
        <v>142</v>
      </c>
      <c r="B152" s="7" t="s">
        <v>404</v>
      </c>
      <c r="C152" s="17" t="s">
        <v>79</v>
      </c>
      <c r="D152" s="9" t="s">
        <v>405</v>
      </c>
      <c r="E152" s="10" t="s">
        <v>373</v>
      </c>
      <c r="F152" s="10" t="s">
        <v>54</v>
      </c>
      <c r="G152" s="11" t="s">
        <v>47</v>
      </c>
      <c r="H152" s="12"/>
      <c r="I152" s="13"/>
      <c r="J152" s="10" t="str">
        <f t="shared" si="5"/>
        <v>U9</v>
      </c>
    </row>
    <row r="153" spans="1:10" ht="24" customHeight="1" x14ac:dyDescent="0.2">
      <c r="A153" s="6">
        <v>143</v>
      </c>
      <c r="B153" s="7" t="s">
        <v>406</v>
      </c>
      <c r="C153" s="15" t="s">
        <v>56</v>
      </c>
      <c r="D153" s="9" t="s">
        <v>407</v>
      </c>
      <c r="E153" s="10" t="s">
        <v>373</v>
      </c>
      <c r="F153" s="10" t="s">
        <v>54</v>
      </c>
      <c r="G153" s="11" t="s">
        <v>47</v>
      </c>
      <c r="H153" s="12"/>
      <c r="I153" s="13"/>
      <c r="J153" s="10" t="str">
        <f t="shared" si="5"/>
        <v>U9</v>
      </c>
    </row>
    <row r="154" spans="1:10" ht="24" customHeight="1" x14ac:dyDescent="0.2">
      <c r="A154" s="6">
        <v>144</v>
      </c>
      <c r="B154" s="7" t="s">
        <v>408</v>
      </c>
      <c r="C154" s="16" t="s">
        <v>62</v>
      </c>
      <c r="D154" s="9" t="s">
        <v>409</v>
      </c>
      <c r="E154" s="10" t="s">
        <v>373</v>
      </c>
      <c r="F154" s="10" t="s">
        <v>54</v>
      </c>
      <c r="G154" s="11" t="s">
        <v>47</v>
      </c>
      <c r="H154" s="12"/>
      <c r="I154" s="13"/>
      <c r="J154" s="10" t="str">
        <f t="shared" si="5"/>
        <v>U9</v>
      </c>
    </row>
    <row r="155" spans="1:10" ht="24" customHeight="1" x14ac:dyDescent="0.2">
      <c r="A155" s="6">
        <v>145</v>
      </c>
      <c r="B155" s="7" t="s">
        <v>410</v>
      </c>
      <c r="C155" s="17" t="s">
        <v>79</v>
      </c>
      <c r="D155" s="9" t="s">
        <v>411</v>
      </c>
      <c r="E155" s="10" t="s">
        <v>412</v>
      </c>
      <c r="F155" s="10" t="s">
        <v>46</v>
      </c>
      <c r="G155" s="11" t="s">
        <v>47</v>
      </c>
      <c r="H155" s="12"/>
      <c r="I155" s="13"/>
      <c r="J155" s="10" t="str">
        <f t="shared" si="5"/>
        <v>U9</v>
      </c>
    </row>
    <row r="156" spans="1:10" ht="24" customHeight="1" x14ac:dyDescent="0.2">
      <c r="A156" s="6">
        <v>146</v>
      </c>
      <c r="B156" s="7" t="s">
        <v>413</v>
      </c>
      <c r="C156" s="17" t="s">
        <v>79</v>
      </c>
      <c r="D156" s="9" t="s">
        <v>414</v>
      </c>
      <c r="E156" s="10" t="s">
        <v>386</v>
      </c>
      <c r="F156" s="10" t="s">
        <v>54</v>
      </c>
      <c r="G156" s="11" t="s">
        <v>47</v>
      </c>
      <c r="H156" s="12"/>
      <c r="I156" s="13"/>
      <c r="J156" s="10" t="str">
        <f t="shared" si="5"/>
        <v>U9</v>
      </c>
    </row>
    <row r="157" spans="1:10" ht="24" customHeight="1" x14ac:dyDescent="0.2">
      <c r="A157" s="6">
        <v>147</v>
      </c>
      <c r="B157" s="7" t="s">
        <v>415</v>
      </c>
      <c r="C157" s="17" t="s">
        <v>79</v>
      </c>
      <c r="D157" s="9" t="s">
        <v>416</v>
      </c>
      <c r="E157" s="10" t="s">
        <v>386</v>
      </c>
      <c r="F157" s="10" t="s">
        <v>46</v>
      </c>
      <c r="G157" s="11" t="s">
        <v>47</v>
      </c>
      <c r="H157" s="12"/>
      <c r="I157" s="13"/>
      <c r="J157" s="10" t="str">
        <f t="shared" si="5"/>
        <v>U9</v>
      </c>
    </row>
    <row r="158" spans="1:10" ht="24" customHeight="1" x14ac:dyDescent="0.2">
      <c r="A158" s="6">
        <v>148</v>
      </c>
      <c r="B158" s="7" t="s">
        <v>417</v>
      </c>
      <c r="C158" s="17" t="s">
        <v>79</v>
      </c>
      <c r="D158" s="9" t="s">
        <v>418</v>
      </c>
      <c r="E158" s="10" t="s">
        <v>383</v>
      </c>
      <c r="F158" s="10" t="s">
        <v>54</v>
      </c>
      <c r="G158" s="11" t="s">
        <v>47</v>
      </c>
      <c r="H158" s="12"/>
      <c r="I158" s="13"/>
      <c r="J158" s="10" t="str">
        <f t="shared" si="5"/>
        <v>U9</v>
      </c>
    </row>
    <row r="159" spans="1:10" ht="24" customHeight="1" x14ac:dyDescent="0.2">
      <c r="A159" s="6">
        <v>149</v>
      </c>
      <c r="B159" s="7" t="s">
        <v>419</v>
      </c>
      <c r="C159" s="17" t="s">
        <v>79</v>
      </c>
      <c r="D159" s="9" t="s">
        <v>420</v>
      </c>
      <c r="E159" s="10" t="s">
        <v>386</v>
      </c>
      <c r="F159" s="10" t="s">
        <v>46</v>
      </c>
      <c r="G159" s="11" t="s">
        <v>47</v>
      </c>
      <c r="H159" s="12"/>
      <c r="I159" s="13"/>
      <c r="J159" s="10" t="str">
        <f t="shared" si="5"/>
        <v>U9</v>
      </c>
    </row>
    <row r="160" spans="1:10" ht="24" customHeight="1" x14ac:dyDescent="0.2">
      <c r="A160" s="6">
        <v>150</v>
      </c>
      <c r="B160" s="7" t="s">
        <v>421</v>
      </c>
      <c r="C160" s="14" t="s">
        <v>49</v>
      </c>
      <c r="D160" s="9" t="s">
        <v>422</v>
      </c>
      <c r="E160" s="10" t="s">
        <v>386</v>
      </c>
      <c r="F160" s="10" t="s">
        <v>46</v>
      </c>
      <c r="G160" s="11" t="s">
        <v>47</v>
      </c>
      <c r="H160" s="12"/>
      <c r="I160" s="13"/>
      <c r="J160" s="10" t="str">
        <f t="shared" si="5"/>
        <v>U9</v>
      </c>
    </row>
    <row r="161" spans="1:10" ht="24" customHeight="1" x14ac:dyDescent="0.2">
      <c r="A161" s="6">
        <v>151</v>
      </c>
      <c r="B161" s="7" t="s">
        <v>423</v>
      </c>
      <c r="C161" s="14" t="s">
        <v>49</v>
      </c>
      <c r="D161" s="9" t="s">
        <v>424</v>
      </c>
      <c r="E161" s="10" t="s">
        <v>386</v>
      </c>
      <c r="F161" s="10" t="s">
        <v>54</v>
      </c>
      <c r="G161" s="11" t="s">
        <v>47</v>
      </c>
      <c r="H161" s="12"/>
      <c r="I161" s="13"/>
      <c r="J161" s="10" t="str">
        <f t="shared" si="5"/>
        <v>U9</v>
      </c>
    </row>
    <row r="162" spans="1:10" ht="24" customHeight="1" x14ac:dyDescent="0.2">
      <c r="A162" s="6">
        <v>152</v>
      </c>
      <c r="B162" s="7" t="s">
        <v>425</v>
      </c>
      <c r="C162" s="14" t="s">
        <v>49</v>
      </c>
      <c r="D162" s="9" t="s">
        <v>426</v>
      </c>
      <c r="E162" s="10" t="s">
        <v>427</v>
      </c>
      <c r="F162" s="10" t="s">
        <v>46</v>
      </c>
      <c r="G162" s="11" t="s">
        <v>47</v>
      </c>
      <c r="H162" s="12"/>
      <c r="I162" s="13"/>
      <c r="J162" s="10" t="str">
        <f t="shared" si="5"/>
        <v>U9</v>
      </c>
    </row>
    <row r="163" spans="1:10" ht="24" customHeight="1" x14ac:dyDescent="0.2">
      <c r="A163" s="6">
        <v>153</v>
      </c>
      <c r="B163" s="7" t="s">
        <v>428</v>
      </c>
      <c r="C163" s="15" t="s">
        <v>56</v>
      </c>
      <c r="D163" s="9" t="s">
        <v>429</v>
      </c>
      <c r="E163" s="10" t="s">
        <v>430</v>
      </c>
      <c r="F163" s="10" t="s">
        <v>54</v>
      </c>
      <c r="G163" s="11" t="s">
        <v>47</v>
      </c>
      <c r="H163" s="12"/>
      <c r="I163" s="13"/>
      <c r="J163" s="10" t="str">
        <f t="shared" si="5"/>
        <v>U9</v>
      </c>
    </row>
    <row r="164" spans="1:10" ht="24" customHeight="1" x14ac:dyDescent="0.2">
      <c r="A164" s="6">
        <v>154</v>
      </c>
      <c r="B164" s="7" t="s">
        <v>431</v>
      </c>
      <c r="C164" s="14" t="s">
        <v>49</v>
      </c>
      <c r="D164" s="9" t="s">
        <v>432</v>
      </c>
      <c r="E164" s="10" t="s">
        <v>373</v>
      </c>
      <c r="F164" s="10" t="s">
        <v>46</v>
      </c>
      <c r="G164" s="11" t="s">
        <v>47</v>
      </c>
      <c r="H164" s="12"/>
      <c r="I164" s="13"/>
      <c r="J164" s="10" t="str">
        <f t="shared" si="5"/>
        <v>U9</v>
      </c>
    </row>
    <row r="165" spans="1:10" ht="24" customHeight="1" x14ac:dyDescent="0.2">
      <c r="A165" s="6">
        <v>155</v>
      </c>
      <c r="B165" s="7" t="s">
        <v>433</v>
      </c>
      <c r="C165" s="14" t="s">
        <v>49</v>
      </c>
      <c r="D165" s="9" t="s">
        <v>434</v>
      </c>
      <c r="E165" s="10" t="s">
        <v>435</v>
      </c>
      <c r="F165" s="10" t="s">
        <v>54</v>
      </c>
      <c r="G165" s="11" t="s">
        <v>47</v>
      </c>
      <c r="H165" s="12"/>
      <c r="I165" s="13"/>
      <c r="J165" s="10" t="str">
        <f t="shared" si="5"/>
        <v>U9</v>
      </c>
    </row>
    <row r="166" spans="1:10" ht="24" customHeight="1" x14ac:dyDescent="0.2">
      <c r="A166" s="6">
        <v>156</v>
      </c>
      <c r="B166" s="7" t="s">
        <v>436</v>
      </c>
      <c r="C166" s="15" t="s">
        <v>56</v>
      </c>
      <c r="D166" s="9" t="s">
        <v>437</v>
      </c>
      <c r="E166" s="10" t="s">
        <v>438</v>
      </c>
      <c r="F166" s="10" t="s">
        <v>54</v>
      </c>
      <c r="G166" s="11" t="s">
        <v>47</v>
      </c>
      <c r="H166" s="12"/>
      <c r="I166" s="13"/>
      <c r="J166" s="10" t="str">
        <f t="shared" si="5"/>
        <v>U9</v>
      </c>
    </row>
    <row r="167" spans="1:10" ht="19.5" customHeight="1" x14ac:dyDescent="0.2">
      <c r="A167" s="33" t="s">
        <v>439</v>
      </c>
      <c r="B167" s="33"/>
      <c r="C167" s="33"/>
      <c r="D167" s="33"/>
      <c r="E167" s="33"/>
      <c r="F167" s="33"/>
      <c r="G167" s="33"/>
      <c r="H167" s="33"/>
      <c r="I167" s="33"/>
      <c r="J167" s="33"/>
    </row>
    <row r="168" spans="1:10" ht="24" customHeight="1" x14ac:dyDescent="0.2">
      <c r="A168" s="6">
        <v>157</v>
      </c>
      <c r="B168" s="7" t="s">
        <v>440</v>
      </c>
      <c r="C168" s="18" t="s">
        <v>84</v>
      </c>
      <c r="D168" s="9" t="s">
        <v>441</v>
      </c>
      <c r="E168" s="10" t="s">
        <v>442</v>
      </c>
      <c r="F168" s="10" t="s">
        <v>46</v>
      </c>
      <c r="G168" s="11" t="s">
        <v>47</v>
      </c>
      <c r="H168" s="12"/>
      <c r="I168" s="13"/>
      <c r="J168" s="10" t="str">
        <f t="shared" ref="J168:J174" si="6">MID(B168,FIND("-",B168)+1,FIND("-",B168,FIND("-",B168)+1)-FIND("-",B168)-1)</f>
        <v>U10</v>
      </c>
    </row>
    <row r="169" spans="1:10" ht="24" customHeight="1" x14ac:dyDescent="0.2">
      <c r="A169" s="6">
        <v>158</v>
      </c>
      <c r="B169" s="7" t="s">
        <v>443</v>
      </c>
      <c r="C169" s="18" t="s">
        <v>84</v>
      </c>
      <c r="D169" s="9" t="s">
        <v>444</v>
      </c>
      <c r="E169" s="10" t="s">
        <v>445</v>
      </c>
      <c r="F169" s="10" t="s">
        <v>46</v>
      </c>
      <c r="G169" s="11" t="s">
        <v>47</v>
      </c>
      <c r="H169" s="12"/>
      <c r="I169" s="13"/>
      <c r="J169" s="10" t="str">
        <f t="shared" si="6"/>
        <v>U10</v>
      </c>
    </row>
    <row r="170" spans="1:10" ht="24" customHeight="1" x14ac:dyDescent="0.2">
      <c r="A170" s="6">
        <v>159</v>
      </c>
      <c r="B170" s="7" t="s">
        <v>446</v>
      </c>
      <c r="C170" s="17" t="s">
        <v>79</v>
      </c>
      <c r="D170" s="9" t="s">
        <v>447</v>
      </c>
      <c r="E170" s="10" t="s">
        <v>445</v>
      </c>
      <c r="F170" s="10" t="s">
        <v>46</v>
      </c>
      <c r="G170" s="11" t="s">
        <v>47</v>
      </c>
      <c r="H170" s="12"/>
      <c r="I170" s="13"/>
      <c r="J170" s="10" t="str">
        <f t="shared" si="6"/>
        <v>U10</v>
      </c>
    </row>
    <row r="171" spans="1:10" ht="24" customHeight="1" x14ac:dyDescent="0.2">
      <c r="A171" s="6">
        <v>160</v>
      </c>
      <c r="B171" s="7" t="s">
        <v>448</v>
      </c>
      <c r="C171" s="14" t="s">
        <v>49</v>
      </c>
      <c r="D171" s="9" t="s">
        <v>449</v>
      </c>
      <c r="E171" s="10" t="s">
        <v>445</v>
      </c>
      <c r="F171" s="10" t="s">
        <v>54</v>
      </c>
      <c r="G171" s="11" t="s">
        <v>47</v>
      </c>
      <c r="H171" s="12"/>
      <c r="I171" s="13"/>
      <c r="J171" s="10" t="str">
        <f t="shared" si="6"/>
        <v>U10</v>
      </c>
    </row>
    <row r="172" spans="1:10" ht="24" customHeight="1" x14ac:dyDescent="0.2">
      <c r="A172" s="6">
        <v>161</v>
      </c>
      <c r="B172" s="7" t="s">
        <v>450</v>
      </c>
      <c r="C172" s="17" t="s">
        <v>79</v>
      </c>
      <c r="D172" s="9" t="s">
        <v>451</v>
      </c>
      <c r="E172" s="10" t="s">
        <v>452</v>
      </c>
      <c r="F172" s="10" t="s">
        <v>54</v>
      </c>
      <c r="G172" s="11" t="s">
        <v>47</v>
      </c>
      <c r="H172" s="12"/>
      <c r="I172" s="13"/>
      <c r="J172" s="10" t="str">
        <f t="shared" si="6"/>
        <v>U10</v>
      </c>
    </row>
    <row r="173" spans="1:10" ht="24" customHeight="1" x14ac:dyDescent="0.2">
      <c r="A173" s="6">
        <v>162</v>
      </c>
      <c r="B173" s="7" t="s">
        <v>453</v>
      </c>
      <c r="C173" s="17" t="s">
        <v>79</v>
      </c>
      <c r="D173" s="9" t="s">
        <v>454</v>
      </c>
      <c r="E173" s="10" t="s">
        <v>455</v>
      </c>
      <c r="F173" s="10" t="s">
        <v>54</v>
      </c>
      <c r="G173" s="11" t="s">
        <v>47</v>
      </c>
      <c r="H173" s="12"/>
      <c r="I173" s="13"/>
      <c r="J173" s="10" t="str">
        <f t="shared" si="6"/>
        <v>U10</v>
      </c>
    </row>
    <row r="174" spans="1:10" ht="24" customHeight="1" x14ac:dyDescent="0.2">
      <c r="A174" s="6">
        <v>163</v>
      </c>
      <c r="B174" s="7" t="s">
        <v>456</v>
      </c>
      <c r="C174" s="17" t="s">
        <v>79</v>
      </c>
      <c r="D174" s="9" t="s">
        <v>457</v>
      </c>
      <c r="E174" s="10" t="s">
        <v>458</v>
      </c>
      <c r="F174" s="10" t="s">
        <v>54</v>
      </c>
      <c r="G174" s="11" t="s">
        <v>47</v>
      </c>
      <c r="H174" s="12"/>
      <c r="I174" s="13"/>
      <c r="J174" s="10" t="str">
        <f t="shared" si="6"/>
        <v>U10</v>
      </c>
    </row>
    <row r="177" spans="4:10" ht="27.75" customHeight="1" x14ac:dyDescent="0.2">
      <c r="D177" s="34" t="s">
        <v>459</v>
      </c>
      <c r="E177" s="34"/>
      <c r="F177" s="34"/>
      <c r="G177" s="34"/>
      <c r="H177" s="34"/>
      <c r="I177" s="34"/>
      <c r="J177" s="34"/>
    </row>
  </sheetData>
  <autoFilter ref="A3:J174" xr:uid="{00000000-0009-0000-0000-000001000000}"/>
  <mergeCells count="11">
    <mergeCell ref="D177:J177"/>
    <mergeCell ref="A34:J34"/>
    <mergeCell ref="A58:J58"/>
    <mergeCell ref="A91:J91"/>
    <mergeCell ref="A137:J137"/>
    <mergeCell ref="A167:J167"/>
    <mergeCell ref="A1:J1"/>
    <mergeCell ref="A2:J2"/>
    <mergeCell ref="A4:J4"/>
    <mergeCell ref="A10:J10"/>
    <mergeCell ref="A24:J24"/>
  </mergeCells>
  <dataValidations count="1">
    <dataValidation type="list" allowBlank="1" sqref="G5:G174" xr:uid="{00000000-0002-0000-0100-000000000000}">
      <formula1>"🔴 Offen,🟡 In Arbeit,🟢 Fertig,⚪ Nicht relevant"</formula1>
      <formula2>0</formula2>
    </dataValidation>
  </dataValidations>
  <printOptions horizontalCentered="1"/>
  <pageMargins left="0.4" right="0.4" top="1" bottom="1" header="0.511811023622047" footer="0.511811023622047"/>
  <pageSetup paperSize="9"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1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9.33203125" defaultRowHeight="15" x14ac:dyDescent="0.2"/>
  <cols>
    <col min="1" max="1" width="12" customWidth="1"/>
    <col min="2" max="2" width="63.1640625" customWidth="1"/>
    <col min="3" max="3" width="45.83203125" customWidth="1"/>
    <col min="4" max="4" width="13" customWidth="1"/>
    <col min="5" max="5" width="48" customWidth="1"/>
  </cols>
  <sheetData>
    <row r="1" spans="1:5" ht="21.75" customHeight="1" x14ac:dyDescent="0.2">
      <c r="A1" s="47" t="s">
        <v>460</v>
      </c>
      <c r="B1" s="47"/>
      <c r="C1" s="47"/>
      <c r="D1" s="47"/>
      <c r="E1" s="47"/>
    </row>
    <row r="2" spans="1:5" x14ac:dyDescent="0.2">
      <c r="A2" s="48" t="s">
        <v>461</v>
      </c>
      <c r="B2" s="48"/>
      <c r="C2" s="48"/>
      <c r="D2" s="48"/>
      <c r="E2" s="48"/>
    </row>
    <row r="3" spans="1:5" x14ac:dyDescent="0.2">
      <c r="A3" s="21" t="s">
        <v>462</v>
      </c>
      <c r="B3" s="21" t="s">
        <v>463</v>
      </c>
      <c r="C3" s="21" t="s">
        <v>464</v>
      </c>
      <c r="D3" s="21" t="s">
        <v>465</v>
      </c>
      <c r="E3" s="21" t="s">
        <v>466</v>
      </c>
    </row>
    <row r="4" spans="1:5" ht="37.5" customHeight="1" x14ac:dyDescent="0.2">
      <c r="A4" s="22" t="s">
        <v>76</v>
      </c>
      <c r="B4" s="23" t="s">
        <v>467</v>
      </c>
      <c r="C4" s="23" t="s">
        <v>468</v>
      </c>
      <c r="D4" s="24" t="s">
        <v>469</v>
      </c>
      <c r="E4" s="23" t="s">
        <v>470</v>
      </c>
    </row>
    <row r="5" spans="1:5" ht="37.5" customHeight="1" x14ac:dyDescent="0.2">
      <c r="A5" s="22" t="s">
        <v>89</v>
      </c>
      <c r="B5" s="23" t="s">
        <v>471</v>
      </c>
      <c r="C5" s="23" t="s">
        <v>472</v>
      </c>
      <c r="D5" s="24" t="s">
        <v>469</v>
      </c>
      <c r="E5" s="23" t="s">
        <v>473</v>
      </c>
    </row>
    <row r="6" spans="1:5" ht="37.5" customHeight="1" x14ac:dyDescent="0.2">
      <c r="A6" s="22" t="s">
        <v>64</v>
      </c>
      <c r="B6" s="23" t="s">
        <v>474</v>
      </c>
      <c r="C6" s="23" t="s">
        <v>475</v>
      </c>
      <c r="D6" s="24" t="s">
        <v>469</v>
      </c>
      <c r="E6" s="23" t="s">
        <v>473</v>
      </c>
    </row>
    <row r="7" spans="1:5" ht="37.5" customHeight="1" x14ac:dyDescent="0.2">
      <c r="A7" s="22" t="s">
        <v>92</v>
      </c>
      <c r="B7" s="23" t="s">
        <v>476</v>
      </c>
      <c r="C7" s="23" t="s">
        <v>477</v>
      </c>
      <c r="D7" s="24" t="s">
        <v>469</v>
      </c>
      <c r="E7" s="23" t="s">
        <v>473</v>
      </c>
    </row>
    <row r="8" spans="1:5" ht="37.5" customHeight="1" x14ac:dyDescent="0.2">
      <c r="A8" s="22" t="s">
        <v>118</v>
      </c>
      <c r="B8" s="23" t="s">
        <v>478</v>
      </c>
      <c r="C8" s="23" t="s">
        <v>479</v>
      </c>
      <c r="D8" s="24" t="s">
        <v>469</v>
      </c>
      <c r="E8" s="23" t="s">
        <v>473</v>
      </c>
    </row>
    <row r="9" spans="1:5" ht="37.5" customHeight="1" x14ac:dyDescent="0.2">
      <c r="A9" s="22" t="s">
        <v>103</v>
      </c>
      <c r="B9" s="23" t="s">
        <v>480</v>
      </c>
      <c r="C9" s="23" t="s">
        <v>101</v>
      </c>
      <c r="D9" s="24" t="s">
        <v>469</v>
      </c>
      <c r="E9" s="23" t="s">
        <v>481</v>
      </c>
    </row>
    <row r="10" spans="1:5" ht="37.5" customHeight="1" x14ac:dyDescent="0.2">
      <c r="A10" s="22" t="s">
        <v>482</v>
      </c>
      <c r="B10" s="23" t="s">
        <v>483</v>
      </c>
      <c r="C10" s="23" t="s">
        <v>484</v>
      </c>
      <c r="D10" s="24" t="s">
        <v>469</v>
      </c>
      <c r="E10" s="23" t="s">
        <v>473</v>
      </c>
    </row>
    <row r="11" spans="1:5" ht="37.5" customHeight="1" x14ac:dyDescent="0.2">
      <c r="A11" s="22" t="s">
        <v>128</v>
      </c>
      <c r="B11" s="23" t="s">
        <v>485</v>
      </c>
      <c r="C11" s="23" t="s">
        <v>486</v>
      </c>
      <c r="D11" s="24" t="s">
        <v>469</v>
      </c>
      <c r="E11" s="23" t="s">
        <v>487</v>
      </c>
    </row>
    <row r="12" spans="1:5" ht="37.5" customHeight="1" x14ac:dyDescent="0.2">
      <c r="A12" s="22" t="s">
        <v>133</v>
      </c>
      <c r="B12" s="23" t="s">
        <v>488</v>
      </c>
      <c r="C12" s="23" t="s">
        <v>489</v>
      </c>
      <c r="D12" s="24" t="s">
        <v>469</v>
      </c>
      <c r="E12" s="23" t="s">
        <v>490</v>
      </c>
    </row>
    <row r="13" spans="1:5" ht="37.5" customHeight="1" x14ac:dyDescent="0.2">
      <c r="A13" s="22" t="s">
        <v>145</v>
      </c>
      <c r="B13" s="23" t="s">
        <v>491</v>
      </c>
      <c r="C13" s="23" t="s">
        <v>492</v>
      </c>
      <c r="D13" s="24" t="s">
        <v>469</v>
      </c>
      <c r="E13" s="23" t="s">
        <v>473</v>
      </c>
    </row>
    <row r="14" spans="1:5" ht="37.5" customHeight="1" x14ac:dyDescent="0.2">
      <c r="A14" s="22" t="s">
        <v>169</v>
      </c>
      <c r="B14" s="23" t="s">
        <v>493</v>
      </c>
      <c r="C14" s="23" t="s">
        <v>494</v>
      </c>
      <c r="D14" s="24" t="s">
        <v>469</v>
      </c>
      <c r="E14" s="23" t="s">
        <v>473</v>
      </c>
    </row>
    <row r="15" spans="1:5" ht="37.5" customHeight="1" x14ac:dyDescent="0.2">
      <c r="A15" s="22" t="s">
        <v>495</v>
      </c>
      <c r="B15" s="23" t="s">
        <v>496</v>
      </c>
      <c r="C15" s="23" t="s">
        <v>497</v>
      </c>
      <c r="D15" s="24" t="s">
        <v>469</v>
      </c>
      <c r="E15" s="23" t="s">
        <v>473</v>
      </c>
    </row>
    <row r="16" spans="1:5" ht="37.5" customHeight="1" x14ac:dyDescent="0.2">
      <c r="A16" s="22" t="s">
        <v>164</v>
      </c>
      <c r="B16" s="23" t="s">
        <v>498</v>
      </c>
      <c r="C16" s="23" t="s">
        <v>499</v>
      </c>
      <c r="D16" s="24" t="s">
        <v>469</v>
      </c>
      <c r="E16" s="23" t="s">
        <v>473</v>
      </c>
    </row>
    <row r="17" spans="1:5" ht="37.5" customHeight="1" x14ac:dyDescent="0.2">
      <c r="A17" s="22" t="s">
        <v>500</v>
      </c>
      <c r="B17" s="23" t="s">
        <v>501</v>
      </c>
      <c r="C17" s="23" t="s">
        <v>502</v>
      </c>
      <c r="D17" s="24" t="s">
        <v>469</v>
      </c>
      <c r="E17" s="23" t="s">
        <v>473</v>
      </c>
    </row>
    <row r="18" spans="1:5" ht="37.5" customHeight="1" x14ac:dyDescent="0.2">
      <c r="A18" s="22" t="s">
        <v>224</v>
      </c>
      <c r="B18" s="23" t="s">
        <v>503</v>
      </c>
      <c r="C18" s="23" t="s">
        <v>504</v>
      </c>
      <c r="D18" s="25" t="s">
        <v>505</v>
      </c>
      <c r="E18" s="23" t="s">
        <v>506</v>
      </c>
    </row>
    <row r="19" spans="1:5" ht="37.5" customHeight="1" x14ac:dyDescent="0.2">
      <c r="A19" s="22" t="s">
        <v>507</v>
      </c>
      <c r="B19" s="23" t="s">
        <v>508</v>
      </c>
      <c r="C19" s="23" t="s">
        <v>509</v>
      </c>
      <c r="D19" s="25" t="s">
        <v>505</v>
      </c>
      <c r="E19" s="23" t="s">
        <v>510</v>
      </c>
    </row>
    <row r="20" spans="1:5" ht="37.5" customHeight="1" x14ac:dyDescent="0.2">
      <c r="A20" s="22" t="s">
        <v>227</v>
      </c>
      <c r="B20" s="23" t="s">
        <v>511</v>
      </c>
      <c r="C20" s="23" t="s">
        <v>512</v>
      </c>
      <c r="D20" s="26" t="s">
        <v>513</v>
      </c>
      <c r="E20" s="23" t="s">
        <v>514</v>
      </c>
    </row>
    <row r="21" spans="1:5" ht="37.5" customHeight="1" x14ac:dyDescent="0.2">
      <c r="A21" s="22" t="s">
        <v>268</v>
      </c>
      <c r="B21" s="23" t="s">
        <v>515</v>
      </c>
      <c r="C21" s="23" t="s">
        <v>516</v>
      </c>
      <c r="D21" s="26" t="s">
        <v>513</v>
      </c>
      <c r="E21" s="23" t="s">
        <v>517</v>
      </c>
    </row>
    <row r="22" spans="1:5" ht="37.5" customHeight="1" x14ac:dyDescent="0.2">
      <c r="A22" s="22" t="s">
        <v>268</v>
      </c>
      <c r="B22" s="23" t="s">
        <v>518</v>
      </c>
      <c r="C22" s="23" t="s">
        <v>519</v>
      </c>
      <c r="D22" s="26" t="s">
        <v>513</v>
      </c>
      <c r="E22" s="23" t="s">
        <v>520</v>
      </c>
    </row>
    <row r="23" spans="1:5" ht="37.5" customHeight="1" x14ac:dyDescent="0.2">
      <c r="A23" s="22" t="s">
        <v>521</v>
      </c>
      <c r="B23" s="23" t="s">
        <v>522</v>
      </c>
      <c r="C23" s="23" t="s">
        <v>523</v>
      </c>
      <c r="D23" s="24" t="s">
        <v>469</v>
      </c>
      <c r="E23" s="23" t="s">
        <v>473</v>
      </c>
    </row>
    <row r="24" spans="1:5" ht="37.5" customHeight="1" x14ac:dyDescent="0.2">
      <c r="A24" s="22" t="s">
        <v>524</v>
      </c>
      <c r="B24" s="23" t="s">
        <v>525</v>
      </c>
      <c r="C24" s="23" t="s">
        <v>526</v>
      </c>
      <c r="D24" s="25" t="s">
        <v>505</v>
      </c>
      <c r="E24" s="23" t="s">
        <v>527</v>
      </c>
    </row>
    <row r="25" spans="1:5" ht="37.5" customHeight="1" x14ac:dyDescent="0.2">
      <c r="A25" s="22" t="s">
        <v>287</v>
      </c>
      <c r="B25" s="23" t="s">
        <v>528</v>
      </c>
      <c r="C25" s="23" t="s">
        <v>529</v>
      </c>
      <c r="D25" s="26" t="s">
        <v>513</v>
      </c>
      <c r="E25" s="23" t="s">
        <v>530</v>
      </c>
    </row>
    <row r="26" spans="1:5" ht="37.5" customHeight="1" x14ac:dyDescent="0.2">
      <c r="A26" s="22" t="s">
        <v>373</v>
      </c>
      <c r="B26" s="23" t="s">
        <v>531</v>
      </c>
      <c r="C26" s="23" t="s">
        <v>532</v>
      </c>
      <c r="D26" s="26" t="s">
        <v>513</v>
      </c>
      <c r="E26" s="23" t="s">
        <v>533</v>
      </c>
    </row>
    <row r="27" spans="1:5" ht="37.5" customHeight="1" x14ac:dyDescent="0.2">
      <c r="A27" s="22" t="s">
        <v>378</v>
      </c>
      <c r="B27" s="23" t="s">
        <v>534</v>
      </c>
      <c r="C27" s="23" t="s">
        <v>535</v>
      </c>
      <c r="D27" s="24" t="s">
        <v>469</v>
      </c>
      <c r="E27" s="23" t="s">
        <v>473</v>
      </c>
    </row>
    <row r="28" spans="1:5" ht="37.5" customHeight="1" x14ac:dyDescent="0.2">
      <c r="A28" s="22" t="s">
        <v>536</v>
      </c>
      <c r="B28" s="23" t="s">
        <v>537</v>
      </c>
      <c r="C28" s="23" t="s">
        <v>538</v>
      </c>
      <c r="D28" s="24" t="s">
        <v>469</v>
      </c>
      <c r="E28" s="23" t="s">
        <v>473</v>
      </c>
    </row>
    <row r="29" spans="1:5" ht="37.5" customHeight="1" x14ac:dyDescent="0.2">
      <c r="A29" s="22" t="s">
        <v>430</v>
      </c>
      <c r="B29" s="23" t="s">
        <v>539</v>
      </c>
      <c r="C29" s="23" t="s">
        <v>540</v>
      </c>
      <c r="D29" s="24" t="s">
        <v>469</v>
      </c>
      <c r="E29" s="23" t="s">
        <v>541</v>
      </c>
    </row>
    <row r="30" spans="1:5" ht="37.5" customHeight="1" x14ac:dyDescent="0.2">
      <c r="A30" s="22" t="s">
        <v>442</v>
      </c>
      <c r="B30" s="23" t="s">
        <v>542</v>
      </c>
      <c r="C30" s="23" t="s">
        <v>440</v>
      </c>
      <c r="D30" s="24" t="s">
        <v>469</v>
      </c>
      <c r="E30" s="23" t="s">
        <v>543</v>
      </c>
    </row>
    <row r="31" spans="1:5" ht="37.5" customHeight="1" x14ac:dyDescent="0.2">
      <c r="A31" s="22" t="s">
        <v>445</v>
      </c>
      <c r="B31" s="23" t="s">
        <v>544</v>
      </c>
      <c r="C31" s="23" t="s">
        <v>545</v>
      </c>
      <c r="D31" s="24" t="s">
        <v>469</v>
      </c>
      <c r="E31" s="23" t="s">
        <v>473</v>
      </c>
    </row>
  </sheetData>
  <mergeCells count="2">
    <mergeCell ref="A1:E1"/>
    <mergeCell ref="A2:E2"/>
  </mergeCells>
  <printOptions horizontalCentered="1"/>
  <pageMargins left="0.4" right="0.4" top="1" bottom="1" header="0.511811023622047" footer="0.511811023622047"/>
  <pageSetup paperSize="9"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D21"/>
  <sheetViews>
    <sheetView zoomScaleNormal="100" workbookViewId="0">
      <selection activeCell="B20" sqref="B20"/>
    </sheetView>
  </sheetViews>
  <sheetFormatPr baseColWidth="10" defaultColWidth="9.5" defaultRowHeight="15" x14ac:dyDescent="0.2"/>
  <cols>
    <col min="2" max="2" width="24" customWidth="1"/>
    <col min="3" max="3" width="65.33203125" customWidth="1"/>
  </cols>
  <sheetData>
    <row r="2" spans="2:3" ht="18" customHeight="1" x14ac:dyDescent="0.2">
      <c r="B2" s="27" t="s">
        <v>546</v>
      </c>
    </row>
    <row r="4" spans="2:3" ht="15" customHeight="1" x14ac:dyDescent="0.2">
      <c r="B4" s="28" t="s">
        <v>547</v>
      </c>
      <c r="C4" s="28" t="s">
        <v>548</v>
      </c>
    </row>
    <row r="5" spans="2:3" ht="15" customHeight="1" x14ac:dyDescent="0.2">
      <c r="B5" s="29" t="s">
        <v>84</v>
      </c>
      <c r="C5" s="29" t="s">
        <v>549</v>
      </c>
    </row>
    <row r="6" spans="2:3" ht="15" customHeight="1" x14ac:dyDescent="0.2">
      <c r="B6" s="29" t="s">
        <v>102</v>
      </c>
      <c r="C6" s="29" t="s">
        <v>550</v>
      </c>
    </row>
    <row r="7" spans="2:3" ht="15" customHeight="1" x14ac:dyDescent="0.2">
      <c r="B7" s="29" t="s">
        <v>56</v>
      </c>
      <c r="C7" s="29" t="s">
        <v>551</v>
      </c>
    </row>
    <row r="8" spans="2:3" ht="15" customHeight="1" x14ac:dyDescent="0.2">
      <c r="B8" s="29" t="s">
        <v>49</v>
      </c>
      <c r="C8" s="29" t="s">
        <v>552</v>
      </c>
    </row>
    <row r="9" spans="2:3" ht="15" customHeight="1" x14ac:dyDescent="0.2">
      <c r="B9" s="29" t="s">
        <v>79</v>
      </c>
      <c r="C9" s="29" t="s">
        <v>553</v>
      </c>
    </row>
    <row r="10" spans="2:3" ht="15" customHeight="1" x14ac:dyDescent="0.2">
      <c r="B10" s="29" t="s">
        <v>62</v>
      </c>
      <c r="C10" s="29" t="s">
        <v>554</v>
      </c>
    </row>
    <row r="11" spans="2:3" ht="15" customHeight="1" x14ac:dyDescent="0.2">
      <c r="B11" s="29" t="s">
        <v>44</v>
      </c>
      <c r="C11" s="29" t="s">
        <v>555</v>
      </c>
    </row>
    <row r="12" spans="2:3" x14ac:dyDescent="0.2">
      <c r="B12" s="29" t="s">
        <v>240</v>
      </c>
      <c r="C12" s="29" t="s">
        <v>556</v>
      </c>
    </row>
    <row r="14" spans="2:3" ht="15" customHeight="1" x14ac:dyDescent="0.2">
      <c r="B14" s="28" t="s">
        <v>38</v>
      </c>
      <c r="C14" s="28" t="s">
        <v>548</v>
      </c>
    </row>
    <row r="15" spans="2:3" ht="15" customHeight="1" x14ac:dyDescent="0.2">
      <c r="B15" s="29" t="s">
        <v>51</v>
      </c>
      <c r="C15" s="29" t="s">
        <v>557</v>
      </c>
    </row>
    <row r="16" spans="2:3" ht="15" customHeight="1" x14ac:dyDescent="0.2">
      <c r="B16" s="29" t="s">
        <v>77</v>
      </c>
      <c r="C16" s="29" t="s">
        <v>558</v>
      </c>
    </row>
    <row r="17" spans="2:4" ht="15" customHeight="1" x14ac:dyDescent="0.2">
      <c r="B17" s="29" t="s">
        <v>47</v>
      </c>
      <c r="C17" s="29" t="s">
        <v>559</v>
      </c>
    </row>
    <row r="18" spans="2:4" ht="15" customHeight="1" x14ac:dyDescent="0.2">
      <c r="B18" s="29" t="s">
        <v>560</v>
      </c>
      <c r="C18" s="29" t="s">
        <v>561</v>
      </c>
    </row>
    <row r="20" spans="2:4" ht="15" customHeight="1" x14ac:dyDescent="0.2">
      <c r="B20" s="30" t="s">
        <v>562</v>
      </c>
    </row>
    <row r="21" spans="2:4" ht="45" customHeight="1" x14ac:dyDescent="0.2">
      <c r="B21" s="49" t="s">
        <v>563</v>
      </c>
      <c r="C21" s="49"/>
      <c r="D21" s="49"/>
    </row>
  </sheetData>
  <mergeCells count="1">
    <mergeCell ref="B21:D21"/>
  </mergeCells>
  <printOptions horizontalCentered="1"/>
  <pageMargins left="0.4" right="0.4" top="1" bottom="1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Dashboard</vt:lpstr>
      <vt:lpstr>Dokumentenregister</vt:lpstr>
      <vt:lpstr>Normabgleich 2026</vt:lpstr>
      <vt:lpstr>Legende &amp; Hinweise</vt:lpstr>
      <vt:lpstr>Dokumentenregister!Drucktitel</vt:lpstr>
      <vt:lpstr>'Normabgleich 2026'!Drucktitel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QM-Einfach</dc:creator>
  <cp:keywords/>
  <dc:description/>
  <cp:lastModifiedBy>Frank Zalewski</cp:lastModifiedBy>
  <cp:revision>0</cp:revision>
  <dcterms:created xsi:type="dcterms:W3CDTF">2026-08-02T19:22:10Z</dcterms:created>
  <dcterms:modified xsi:type="dcterms:W3CDTF">2026-10-22T16:08:28Z</dcterms:modified>
  <cp:category/>
  <dc:language>en-US</dc:language>
</cp:coreProperties>
</file>