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02"/>
  <workbookPr/>
  <mc:AlternateContent xmlns:mc="http://schemas.openxmlformats.org/markup-compatibility/2006">
    <mc:Choice Requires="x15">
      <x15ac:absPath xmlns:x15ac="http://schemas.microsoft.com/office/spreadsheetml/2010/11/ac" url="/Users/frankzalewski/Desktop/QM-Einfach Neu/14001/08. Dokumentenregister/"/>
    </mc:Choice>
  </mc:AlternateContent>
  <xr:revisionPtr revIDLastSave="0" documentId="13_ncr:1_{413DD857-C812-F34A-892E-9997C7B838C1}" xr6:coauthVersionLast="47" xr6:coauthVersionMax="47" xr10:uidLastSave="{00000000-0000-0000-0000-000000000000}"/>
  <bookViews>
    <workbookView xWindow="3780" yWindow="3000" windowWidth="33580" windowHeight="16940" tabRatio="500" activeTab="2" xr2:uid="{00000000-000D-0000-FFFF-FFFF00000000}"/>
  </bookViews>
  <sheets>
    <sheet name="Dashboard" sheetId="1" r:id="rId1"/>
    <sheet name="Dokumentenregister" sheetId="2" r:id="rId2"/>
    <sheet name="Legende &amp; Hinweise" sheetId="3" r:id="rId3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9" i="1" l="1"/>
  <c r="D9" i="1"/>
  <c r="B9" i="1"/>
  <c r="H7" i="1"/>
  <c r="F7" i="1"/>
  <c r="D7" i="1"/>
  <c r="B7" i="1"/>
  <c r="J71" i="2"/>
  <c r="J70" i="2"/>
  <c r="J69" i="2"/>
  <c r="J68" i="2"/>
  <c r="J66" i="2"/>
  <c r="J65" i="2"/>
  <c r="J64" i="2"/>
  <c r="J63" i="2"/>
  <c r="J62" i="2"/>
  <c r="J61" i="2"/>
  <c r="J60" i="2"/>
  <c r="J59" i="2"/>
  <c r="J58" i="2"/>
  <c r="J57" i="2"/>
  <c r="J55" i="2"/>
  <c r="J54" i="2"/>
  <c r="J53" i="2"/>
  <c r="J52" i="2"/>
  <c r="J51" i="2"/>
  <c r="J50" i="2"/>
  <c r="J49" i="2"/>
  <c r="J48" i="2"/>
  <c r="J47" i="2"/>
  <c r="J46" i="2"/>
  <c r="J45" i="2"/>
  <c r="J44" i="2"/>
  <c r="J43" i="2"/>
  <c r="J42" i="2"/>
  <c r="J41" i="2"/>
  <c r="J40" i="2"/>
  <c r="J39" i="2"/>
  <c r="J37" i="2"/>
  <c r="J36" i="2"/>
  <c r="J35" i="2"/>
  <c r="J34" i="2"/>
  <c r="J33" i="2"/>
  <c r="J32" i="2"/>
  <c r="J30" i="2"/>
  <c r="J28" i="2"/>
  <c r="J27" i="2"/>
  <c r="J26" i="2"/>
  <c r="J25" i="2"/>
  <c r="J24" i="2"/>
  <c r="J23" i="2"/>
  <c r="J22" i="2"/>
  <c r="J21" i="2"/>
  <c r="J20" i="2"/>
  <c r="J19" i="2"/>
  <c r="J18" i="2"/>
  <c r="J16" i="2"/>
  <c r="J15" i="2"/>
  <c r="J14" i="2"/>
  <c r="J13" i="2"/>
  <c r="J11" i="2"/>
  <c r="J10" i="2"/>
  <c r="J9" i="2"/>
  <c r="J8" i="2"/>
  <c r="J7" i="2"/>
  <c r="J5" i="2"/>
  <c r="E19" i="1" l="1"/>
  <c r="D17" i="1"/>
  <c r="D15" i="1"/>
  <c r="E15" i="1"/>
  <c r="D16" i="1"/>
  <c r="E12" i="1"/>
  <c r="D18" i="1"/>
  <c r="E13" i="1"/>
  <c r="E18" i="1"/>
  <c r="E17" i="1"/>
  <c r="D13" i="1"/>
  <c r="D14" i="1"/>
  <c r="D19" i="1"/>
  <c r="E16" i="1"/>
  <c r="D12" i="1"/>
  <c r="E14" i="1"/>
</calcChain>
</file>

<file path=xl/sharedStrings.xml><?xml version="1.0" encoding="utf-8"?>
<sst xmlns="http://schemas.openxmlformats.org/spreadsheetml/2006/main" count="440" uniqueCount="230">
  <si>
    <t>Branchenneutraler Aufbau eines auditfesten Umweltmanagementsystems – Fahrplan &amp; Statusübersicht</t>
  </si>
  <si>
    <t>Dokumente gesamt</t>
  </si>
  <si>
    <t>Kapitel (ISO 14001)</t>
  </si>
  <si>
    <t>Priorität Hoch</t>
  </si>
  <si>
    <t>Status: Offen</t>
  </si>
  <si>
    <t>Status: Erledigt</t>
  </si>
  <si>
    <t>Status: In Bearbeitung</t>
  </si>
  <si>
    <t>Fortschritt gesamt</t>
  </si>
  <si>
    <t>ISO-Kapitel</t>
  </si>
  <si>
    <t>Titel</t>
  </si>
  <si>
    <t>Anzahl Dokumente</t>
  </si>
  <si>
    <t>davon Priorität Hoch</t>
  </si>
  <si>
    <t>KAP. U0</t>
  </si>
  <si>
    <t>Übergeordnete Systemdokumente (kapitelübergreifend)</t>
  </si>
  <si>
    <t>KAP. U4</t>
  </si>
  <si>
    <t>Kontext der Organisation</t>
  </si>
  <si>
    <t>KAP. U5</t>
  </si>
  <si>
    <t>Führung</t>
  </si>
  <si>
    <t>KAP. U6</t>
  </si>
  <si>
    <t>Planung (Umweltaspekte, Rechtskataster, Risiken/Chancen, Ziele)</t>
  </si>
  <si>
    <t>KAP. U7</t>
  </si>
  <si>
    <t>Unterstützung (Ressourcen, Schulung, Kommunikation, Dokumentenlenkung)</t>
  </si>
  <si>
    <t>KAP. U8</t>
  </si>
  <si>
    <t>Betrieb (Energie, Abfall, Wasser, Gefahrstoffe, Emissionen, Notfall, Lieferanten)</t>
  </si>
  <si>
    <t>KAP. U9</t>
  </si>
  <si>
    <t>Bewertung der Leistung (Monitoring, Compliance, Audit, Managementbewertung)</t>
  </si>
  <si>
    <t>KAP. U10</t>
  </si>
  <si>
    <t>Verbesserung</t>
  </si>
  <si>
    <t>Hinweis: Diese Liste ist branchenneutral und deckt den vollständigen Anforderungskatalog von ISO 14001:2015 (Kap. 4-10, High-Level-Structure) ab, inkl. der auf Wunsch ergänzten Praxisdokumente (Rechtsänderungsbewertung, Umweltprogramm, Investitionsbewertung, Lieferantenanforderungen Umwelt, Umweltvorfallmeldung, spezifische Umweltinspektion, Lebenszyklusbetrachtung) – siehe Bemerkung-Spalte. Alle Kacheln und die Kapitelübersicht sind live mit dem Arbeitsblatt 'Dokumentenregister' verknüpft (Spalte J extrahiert die Kapitel-Kennung aus der Dok.-Nr.) und aktualisieren sich automatisch, sobald ein Status geändert wird. Details siehe Sheet 'Dokumentenregister' und 'Legende &amp; Hinweise'.</t>
  </si>
  <si>
    <t>Verfahrensanweisungen (VA) · Politik &amp; Ziele (PO) · Checklisten (CL) · Excel-Tools (XL) · Formulare (FB) · Richtlinien/Vorschriften (RL) · Handbuch (HB)</t>
  </si>
  <si>
    <t>Lfd.Nr.</t>
  </si>
  <si>
    <t>Dok.-Nr.</t>
  </si>
  <si>
    <t>Typ</t>
  </si>
  <si>
    <t>Dokumentbezeichnung</t>
  </si>
  <si>
    <t>ISO-14001-Kap.-Bezug</t>
  </si>
  <si>
    <t>Priorität</t>
  </si>
  <si>
    <t>Status</t>
  </si>
  <si>
    <t>Verantwortlich</t>
  </si>
  <si>
    <t>Bemerkung</t>
  </si>
  <si>
    <t>Kapitel (aus Dok.-Nr.)</t>
  </si>
  <si>
    <t>KAP. U0 — Übergeordnete Systemdokumente</t>
  </si>
  <si>
    <t>HB-U0-01</t>
  </si>
  <si>
    <t>HB</t>
  </si>
  <si>
    <t>Umweltmanagement-Handbuch</t>
  </si>
  <si>
    <t>4-10</t>
  </si>
  <si>
    <t>Hoch</t>
  </si>
  <si>
    <t>🔴 Offen</t>
  </si>
  <si>
    <t>KAP. U4 — Kontext der Organisation</t>
  </si>
  <si>
    <t>RL-U4-01</t>
  </si>
  <si>
    <t>RL</t>
  </si>
  <si>
    <t>Geltungsbereich / Anwendungsbereich des UMS (Scope-Dokument)</t>
  </si>
  <si>
    <t>4.3</t>
  </si>
  <si>
    <t>🟢 Fertig</t>
  </si>
  <si>
    <t>XL-U4-01</t>
  </si>
  <si>
    <t>XL</t>
  </si>
  <si>
    <t>Kontextanalyse &amp; Stakeholderregister (interessierte Parteien)</t>
  </si>
  <si>
    <t>4.1 / 4.2</t>
  </si>
  <si>
    <t>FB-U4-01</t>
  </si>
  <si>
    <t>FB</t>
  </si>
  <si>
    <t>Beschreibung der Organisation (Tätigkeiten, Produkte, Standorte)</t>
  </si>
  <si>
    <t>4.1</t>
  </si>
  <si>
    <t>Mittel</t>
  </si>
  <si>
    <t>FB-U4-02</t>
  </si>
  <si>
    <t>Lageplan Umweltmanagementsystem (Anlage zu RL-U4-01)</t>
  </si>
  <si>
    <t>VA-U4-01</t>
  </si>
  <si>
    <t>VA</t>
  </si>
  <si>
    <t>Methodik der Kontextanalyse und Festlegung des Geltungsbereichs</t>
  </si>
  <si>
    <t>4.1 / 4.2 / 4.3</t>
  </si>
  <si>
    <t>KAP. U5 — Führung</t>
  </si>
  <si>
    <t>PO-U5-01</t>
  </si>
  <si>
    <t>PO</t>
  </si>
  <si>
    <t>Umweltpolitik</t>
  </si>
  <si>
    <t>5.2</t>
  </si>
  <si>
    <t>FB-U5-01</t>
  </si>
  <si>
    <t>Verantwortlichkeitsmatrix UMS</t>
  </si>
  <si>
    <t>5.3</t>
  </si>
  <si>
    <t>FB-U5-02</t>
  </si>
  <si>
    <t>Beauftragung Umweltmanagementbeauftragter / Vollmacht</t>
  </si>
  <si>
    <t>VA-U5-01</t>
  </si>
  <si>
    <t>Führungsverantwortung, Erstellung und Überprüfung der Umweltpolitik</t>
  </si>
  <si>
    <t>5.1 / 5.2</t>
  </si>
  <si>
    <t>KAP. U6 — Planung</t>
  </si>
  <si>
    <t>VA-U6-01</t>
  </si>
  <si>
    <t>Bewertung von Umweltaspekten und -auswirkungen</t>
  </si>
  <si>
    <t>6.1.2</t>
  </si>
  <si>
    <t>XL-U6-01</t>
  </si>
  <si>
    <t>Umweltaspekte-Bewertungsmatrix (bedeutende Aspekte, normal/anormal/Notfall)</t>
  </si>
  <si>
    <t>VA-U6-02</t>
  </si>
  <si>
    <t>Ermittlung rechtlicher und anderer Verpflichtungen</t>
  </si>
  <si>
    <t>6.1.3</t>
  </si>
  <si>
    <t>XL-U6-02</t>
  </si>
  <si>
    <t>Rechtskataster Umwelt mit Gültigkeits-Ampel</t>
  </si>
  <si>
    <t>FB-U6-01</t>
  </si>
  <si>
    <t>Rechtsänderungsbewertung</t>
  </si>
  <si>
    <t>VA-U6-03</t>
  </si>
  <si>
    <t>Risiken und Chancen im Umweltmanagement</t>
  </si>
  <si>
    <t>6.1.1 / 6.1.4</t>
  </si>
  <si>
    <t>XL-U6-03</t>
  </si>
  <si>
    <t>Risiko- und Chancenregister Umwelt</t>
  </si>
  <si>
    <t>6.1.1</t>
  </si>
  <si>
    <t>FB-U6-03</t>
  </si>
  <si>
    <t>Investitionsbewertung Umwelt</t>
  </si>
  <si>
    <t>6.1.4</t>
  </si>
  <si>
    <t>VA-U6-04</t>
  </si>
  <si>
    <t>Umweltziele und Maßnahmenplanung</t>
  </si>
  <si>
    <t>6.2</t>
  </si>
  <si>
    <t>XL-U6-04</t>
  </si>
  <si>
    <t>Umweltziele-Dashboard / Zielverfolgung</t>
  </si>
  <si>
    <t>FB-U6-02</t>
  </si>
  <si>
    <t>Umweltprogramm (Ziel, Maßnahme, Verantwortlicher, Budget, Termin, Status)</t>
  </si>
  <si>
    <t>6.2.2</t>
  </si>
  <si>
    <t>XL-U6-05</t>
  </si>
  <si>
    <t>Bedeutende Umweltaspekte – Bearbeitungsstatus (Cross-Check XL-U6-01/XL-U6-03/FB-U6-02)</t>
  </si>
  <si>
    <t>KAP. U7 — Unterstützung</t>
  </si>
  <si>
    <t>VA-U7-01</t>
  </si>
  <si>
    <t>Ressourcen, Kompetenz und Bewusstsein im Umweltmanagement</t>
  </si>
  <si>
    <t>7.1 – 7.3</t>
  </si>
  <si>
    <t>XL-U7-01</t>
  </si>
  <si>
    <t>Schulungsplan Umwelt</t>
  </si>
  <si>
    <t>7.2 / 7.3</t>
  </si>
  <si>
    <t>FB-U7-01</t>
  </si>
  <si>
    <t>Schulungsnachweis Umwelt</t>
  </si>
  <si>
    <t>7.2</t>
  </si>
  <si>
    <t>VA-U7-02</t>
  </si>
  <si>
    <t>Interne und externe Kommunikation UMS</t>
  </si>
  <si>
    <t>7.4</t>
  </si>
  <si>
    <t>FB-U7-02</t>
  </si>
  <si>
    <t>Kommunikationsplan Umwelt</t>
  </si>
  <si>
    <t>VA-U7-03</t>
  </si>
  <si>
    <t>Lenkung dokumentierter Information UMS</t>
  </si>
  <si>
    <t>7.5</t>
  </si>
  <si>
    <t>KAP. U8 — Betrieb</t>
  </si>
  <si>
    <t>VA-U8-01</t>
  </si>
  <si>
    <t>Betriebliche Planung und Steuerung</t>
  </si>
  <si>
    <t>8.1</t>
  </si>
  <si>
    <t>VA-U8-02</t>
  </si>
  <si>
    <t>Energie- und Ressourcenmanagement</t>
  </si>
  <si>
    <t>XL-U8-01</t>
  </si>
  <si>
    <t>Energie-/Ressourcenverbrauchs-Dashboard</t>
  </si>
  <si>
    <t>VA-U8-03</t>
  </si>
  <si>
    <t>Abfallmanagement</t>
  </si>
  <si>
    <t>XL-U8-02</t>
  </si>
  <si>
    <t>Abfallkataster / Entsorgernachweis</t>
  </si>
  <si>
    <t>VA-U8-04</t>
  </si>
  <si>
    <t>Wasser- und Abwassermanagement</t>
  </si>
  <si>
    <t>VA-U8-05</t>
  </si>
  <si>
    <t>Gefahrstoffmanagement</t>
  </si>
  <si>
    <t>XL-U8-03</t>
  </si>
  <si>
    <t>Gefahrstoffkataster / Sicherheitsdatenblätter-Register</t>
  </si>
  <si>
    <t>VA-U8-06</t>
  </si>
  <si>
    <t>Emissionsmanagement (Luft, Lärm)</t>
  </si>
  <si>
    <t>VA-U8-07</t>
  </si>
  <si>
    <t>Notfallvorsorge und Gefahrenabwehr</t>
  </si>
  <si>
    <t>8.2</t>
  </si>
  <si>
    <t>FB-U8-01</t>
  </si>
  <si>
    <t>Notfallübungsprotokoll Umwelt</t>
  </si>
  <si>
    <t>CL-U8-01</t>
  </si>
  <si>
    <t>CL</t>
  </si>
  <si>
    <t>Betriebsbegehung Umwelt-Checkliste (allgemein)</t>
  </si>
  <si>
    <t>VA-U8-08</t>
  </si>
  <si>
    <t>Umweltanforderungen an Lieferanten und Dienstleister</t>
  </si>
  <si>
    <t>FB-U8-02</t>
  </si>
  <si>
    <t>Lieferantenbewertung Umwelt</t>
  </si>
  <si>
    <t>FB-U8-03</t>
  </si>
  <si>
    <t>Meldung Umweltvorfall</t>
  </si>
  <si>
    <t>CL-U8-02</t>
  </si>
  <si>
    <t>Umweltinspektion Lager/Chemikalien/Außenflächen/Abfallplätze/Auffangwannen</t>
  </si>
  <si>
    <t>XL-U8-04</t>
  </si>
  <si>
    <t>Lebenszyklusbetrachtung</t>
  </si>
  <si>
    <t>6.1.2 / 8.1</t>
  </si>
  <si>
    <t>KAP. U9 — Bewertung der Leistung</t>
  </si>
  <si>
    <t>VA-U9-01</t>
  </si>
  <si>
    <t>Überwachung, Messung, Analyse und Bewertung</t>
  </si>
  <si>
    <t>9.1.1</t>
  </si>
  <si>
    <t>XL-U9-01</t>
  </si>
  <si>
    <t>Umweltkennzahlen-Dashboard (Energie, Wasser, Abfall, Emissionen)</t>
  </si>
  <si>
    <t>VA-U9-02</t>
  </si>
  <si>
    <t>Bewertung der Einhaltung von Verpflichtungen (Compliance)</t>
  </si>
  <si>
    <t>9.1.2</t>
  </si>
  <si>
    <t>FB-U9-01</t>
  </si>
  <si>
    <t>Compliance-Bewertungsprotokoll</t>
  </si>
  <si>
    <t>VA-U9-03</t>
  </si>
  <si>
    <t>Internes Audit UMS</t>
  </si>
  <si>
    <t>9.2</t>
  </si>
  <si>
    <t>XL-U9-02</t>
  </si>
  <si>
    <t>Jahresauditprogramm Umwelt</t>
  </si>
  <si>
    <t>CL-U9-01</t>
  </si>
  <si>
    <t>Interne Audit-Checkliste Umwelt</t>
  </si>
  <si>
    <t>FB-U9-02</t>
  </si>
  <si>
    <t>Auditbericht Umwelt</t>
  </si>
  <si>
    <t>VA-U9-04</t>
  </si>
  <si>
    <t>Managementbewertung UMS</t>
  </si>
  <si>
    <t>9.3</t>
  </si>
  <si>
    <t>FB-U9-03</t>
  </si>
  <si>
    <t>Protokoll Managementbewertung Umwelt</t>
  </si>
  <si>
    <t>KAP. U10 — Verbesserung</t>
  </si>
  <si>
    <t>VA-U10-01</t>
  </si>
  <si>
    <t>Nichtkonformitäten und Korrekturmaßnahmen UMS</t>
  </si>
  <si>
    <t>10.2</t>
  </si>
  <si>
    <t>FB-U10-01</t>
  </si>
  <si>
    <t>Nichtkonformitätsbericht Umwelt</t>
  </si>
  <si>
    <t>XL-U10-01</t>
  </si>
  <si>
    <t>Maßnahmenverfolgungsregister Umwelt</t>
  </si>
  <si>
    <t>VA-U10-02</t>
  </si>
  <si>
    <t>Kontinuierliche Verbesserung UMS</t>
  </si>
  <si>
    <t>10.1 / 10.3</t>
  </si>
  <si>
    <t>LEGENDE &amp; HINWEISE</t>
  </si>
  <si>
    <t>Dokumenttyp</t>
  </si>
  <si>
    <t>Bedeutung</t>
  </si>
  <si>
    <t>Verfahrensanweisung</t>
  </si>
  <si>
    <t>Politik/Ziele</t>
  </si>
  <si>
    <t>Checkliste</t>
  </si>
  <si>
    <t>Excel-Tool</t>
  </si>
  <si>
    <t>Formular</t>
  </si>
  <si>
    <t>Richtlinie/Vorschrift</t>
  </si>
  <si>
    <t>Handbuch</t>
  </si>
  <si>
    <t>Dokument noch nicht erstellt</t>
  </si>
  <si>
    <t>🟡 In Arbeit</t>
  </si>
  <si>
    <t>Erstellung / Abstimmung läuft</t>
  </si>
  <si>
    <t>Freigegeben und im System hinterlegt</t>
  </si>
  <si>
    <t>⚪ Nicht relevant</t>
  </si>
  <si>
    <t>Für diesen Betrieb nicht zutreffend (z. B. kein eigener Fuhrpark)</t>
  </si>
  <si>
    <t>Nummernschema</t>
  </si>
  <si>
    <t>[Typ]-U[ISO-Kap.]-[lfd. Nr.], z. B. VA-U6-01 = Verfahrensanweisung, Kapitel 6 (Planung), laufende Nummer 01. Das vorangestellte „U“ (Umwelt) unterscheidet diesen Nummernkreis vom bestehenden IFS-Food-Register und verhindert Kollisionen. Kapitel U0 = übergeordnete, kapitelübergreifende Systemdokumente (Handbuch).</t>
  </si>
  <si>
    <t>DOKUMENTENREGISTER – ISO 14001:2026 (BRANCHENNEUTRAL)</t>
  </si>
  <si>
    <t>VA-U6-05</t>
  </si>
  <si>
    <t>Planung von Änderungen</t>
  </si>
  <si>
    <t>U6</t>
  </si>
  <si>
    <t>6.3</t>
  </si>
  <si>
    <t>MASTER-DOKUMENTENREGISTER · ISO 14001:2026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</si>
</sst>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1"/>
    </font>
    <font>
      <b/>
      <sz val="16"/>
      <color rgb="FF1F3864"/>
      <name val="Arial"/>
      <family val="2"/>
      <charset val="1"/>
    </font>
    <font>
      <i/>
      <sz val="10"/>
      <color rgb="FF595959"/>
      <name val="Arial"/>
      <family val="2"/>
      <charset val="1"/>
    </font>
    <font>
      <b/>
      <sz val="9"/>
      <color rgb="FFFFFFFF"/>
      <name val="Arial"/>
      <family val="2"/>
      <charset val="1"/>
    </font>
    <font>
      <b/>
      <sz val="22"/>
      <color rgb="FF1F3864"/>
      <name val="Arial"/>
      <family val="2"/>
      <charset val="1"/>
    </font>
    <font>
      <b/>
      <sz val="20"/>
      <color rgb="FFFFFFFF"/>
      <name val="Arial"/>
      <family val="2"/>
      <charset val="1"/>
    </font>
    <font>
      <b/>
      <sz val="9"/>
      <color rgb="FF404040"/>
      <name val="Arial"/>
      <family val="2"/>
      <charset val="1"/>
    </font>
    <font>
      <sz val="9"/>
      <name val="Arial"/>
      <family val="2"/>
      <charset val="1"/>
    </font>
    <font>
      <i/>
      <sz val="9"/>
      <color rgb="FF595959"/>
      <name val="Arial"/>
      <family val="2"/>
      <charset val="1"/>
    </font>
    <font>
      <b/>
      <sz val="13"/>
      <color rgb="FFFFFFFF"/>
      <name val="Arial"/>
      <family val="2"/>
      <charset val="1"/>
    </font>
    <font>
      <sz val="9"/>
      <color rgb="FFFFFFFF"/>
      <name val="Arial"/>
      <family val="2"/>
      <charset val="1"/>
    </font>
    <font>
      <b/>
      <sz val="10"/>
      <color rgb="FFFFFFFF"/>
      <name val="Arial"/>
      <family val="2"/>
      <charset val="1"/>
    </font>
    <font>
      <sz val="9"/>
      <color rgb="FF000000"/>
      <name val="Arial"/>
      <family val="2"/>
      <charset val="1"/>
    </font>
    <font>
      <b/>
      <sz val="14"/>
      <color rgb="FF1F3864"/>
      <name val="Arial"/>
      <family val="2"/>
      <charset val="1"/>
    </font>
    <font>
      <b/>
      <sz val="9"/>
      <name val="Arial"/>
      <family val="2"/>
      <charset val="1"/>
    </font>
  </fonts>
  <fills count="10">
    <fill>
      <patternFill patternType="none"/>
    </fill>
    <fill>
      <patternFill patternType="gray125"/>
    </fill>
    <fill>
      <patternFill patternType="solid">
        <fgColor rgb="FF1F3864"/>
        <bgColor rgb="FF404040"/>
      </patternFill>
    </fill>
    <fill>
      <patternFill patternType="solid">
        <fgColor rgb="FF2E5496"/>
        <bgColor rgb="FF1F3864"/>
      </patternFill>
    </fill>
    <fill>
      <patternFill patternType="solid">
        <fgColor rgb="FFC0392B"/>
        <bgColor rgb="FF993366"/>
      </patternFill>
    </fill>
    <fill>
      <patternFill patternType="solid">
        <fgColor rgb="FF7F7F7F"/>
        <bgColor rgb="FF969696"/>
      </patternFill>
    </fill>
    <fill>
      <patternFill patternType="solid">
        <fgColor rgb="FFF7F9FC"/>
        <bgColor rgb="FFFFFFFF"/>
      </patternFill>
    </fill>
    <fill>
      <patternFill patternType="solid">
        <fgColor rgb="FF2E7D32"/>
        <bgColor rgb="FF008000"/>
      </patternFill>
    </fill>
    <fill>
      <patternFill patternType="solid">
        <fgColor rgb="FFB8860B"/>
        <bgColor rgb="FFFF9900"/>
      </patternFill>
    </fill>
    <fill>
      <patternFill patternType="solid">
        <fgColor rgb="FFFFF2CC"/>
        <bgColor rgb="FFF7F9FC"/>
      </patternFill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3" fillId="3" borderId="1" xfId="0" applyFont="1" applyFill="1" applyBorder="1"/>
    <xf numFmtId="0" fontId="7" fillId="0" borderId="1" xfId="0" applyFont="1" applyBorder="1"/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12" fillId="9" borderId="1" xfId="0" applyFont="1" applyFill="1" applyBorder="1" applyAlignment="1">
      <alignment horizontal="center" vertical="center" wrapText="1"/>
    </xf>
    <xf numFmtId="0" fontId="13" fillId="0" borderId="0" xfId="0" applyFont="1"/>
    <xf numFmtId="0" fontId="3" fillId="3" borderId="0" xfId="0" applyFont="1" applyFill="1"/>
    <xf numFmtId="0" fontId="7" fillId="0" borderId="0" xfId="0" applyFont="1"/>
    <xf numFmtId="0" fontId="14" fillId="0" borderId="0" xfId="0" applyFont="1"/>
    <xf numFmtId="0" fontId="3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49" fontId="7" fillId="0" borderId="1" xfId="0" applyNumberFormat="1" applyFont="1" applyBorder="1" applyAlignment="1">
      <alignment horizontal="center" vertical="center" wrapText="1"/>
    </xf>
    <xf numFmtId="0" fontId="11" fillId="2" borderId="0" xfId="0" applyFont="1" applyFill="1"/>
    <xf numFmtId="0" fontId="9" fillId="2" borderId="0" xfId="0" applyFont="1" applyFill="1"/>
    <xf numFmtId="0" fontId="10" fillId="3" borderId="0" xfId="0" applyFont="1" applyFill="1"/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wrapText="1"/>
    </xf>
    <xf numFmtId="0" fontId="4" fillId="6" borderId="1" xfId="0" applyFont="1" applyFill="1" applyBorder="1" applyAlignment="1">
      <alignment horizontal="center" vertical="center"/>
    </xf>
    <xf numFmtId="0" fontId="5" fillId="7" borderId="1" xfId="0" applyFont="1" applyFill="1" applyBorder="1" applyAlignment="1">
      <alignment horizontal="center" vertical="center"/>
    </xf>
    <xf numFmtId="0" fontId="5" fillId="8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7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B8860B"/>
      <rgbColor rgb="FF800080"/>
      <rgbColor rgb="FF008080"/>
      <rgbColor rgb="FFBFBFBF"/>
      <rgbColor rgb="FF7F7F7F"/>
      <rgbColor rgb="FF9999FF"/>
      <rgbColor rgb="FF993366"/>
      <rgbColor rgb="FFFFF2CC"/>
      <rgbColor rgb="FFF7F9FC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95959"/>
      <rgbColor rgb="FF969696"/>
      <rgbColor rgb="FF1F3864"/>
      <rgbColor rgb="FF2E7D32"/>
      <rgbColor rgb="FF003300"/>
      <rgbColor rgb="FF333300"/>
      <rgbColor rgb="FFC0392B"/>
      <rgbColor rgb="FF993366"/>
      <rgbColor rgb="FF2E5496"/>
      <rgbColor rgb="FF404040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I22"/>
  <sheetViews>
    <sheetView showGridLines="0" zoomScaleNormal="100" workbookViewId="0">
      <selection activeCell="B2" sqref="B2:H3"/>
    </sheetView>
  </sheetViews>
  <sheetFormatPr baseColWidth="10" defaultColWidth="8.6640625" defaultRowHeight="15" x14ac:dyDescent="0.2"/>
  <cols>
    <col min="1" max="1" width="3" customWidth="1"/>
    <col min="2" max="2" width="12" customWidth="1"/>
    <col min="3" max="3" width="46" customWidth="1"/>
    <col min="4" max="5" width="16" customWidth="1"/>
    <col min="6" max="8" width="14" customWidth="1"/>
  </cols>
  <sheetData>
    <row r="2" spans="2:9" ht="15" customHeight="1" x14ac:dyDescent="0.2">
      <c r="B2" s="22" t="s">
        <v>229</v>
      </c>
      <c r="C2" s="22"/>
      <c r="D2" s="22"/>
      <c r="E2" s="22"/>
      <c r="F2" s="22"/>
      <c r="G2" s="22"/>
      <c r="H2" s="22"/>
    </row>
    <row r="3" spans="2:9" ht="15" customHeight="1" x14ac:dyDescent="0.2">
      <c r="B3" s="22"/>
      <c r="C3" s="22"/>
      <c r="D3" s="22"/>
      <c r="E3" s="22"/>
      <c r="F3" s="22"/>
      <c r="G3" s="22"/>
      <c r="H3" s="22"/>
    </row>
    <row r="4" spans="2:9" ht="15" customHeight="1" x14ac:dyDescent="0.2">
      <c r="B4" s="23" t="s">
        <v>0</v>
      </c>
      <c r="C4" s="23"/>
      <c r="D4" s="23"/>
      <c r="E4" s="23"/>
      <c r="F4" s="23"/>
      <c r="G4" s="23"/>
      <c r="H4" s="23"/>
    </row>
    <row r="6" spans="2:9" ht="15" customHeight="1" x14ac:dyDescent="0.2">
      <c r="B6" s="24" t="s">
        <v>1</v>
      </c>
      <c r="C6" s="24"/>
      <c r="D6" s="25" t="s">
        <v>2</v>
      </c>
      <c r="E6" s="25"/>
      <c r="F6" s="26" t="s">
        <v>3</v>
      </c>
      <c r="G6" s="26"/>
      <c r="H6" s="27" t="s">
        <v>4</v>
      </c>
      <c r="I6" s="27"/>
    </row>
    <row r="7" spans="2:9" ht="15" customHeight="1" x14ac:dyDescent="0.2">
      <c r="B7" s="18">
        <f>COUNTA(Dokumentenregister!$B$4:$B$71)</f>
        <v>60</v>
      </c>
      <c r="C7" s="18"/>
      <c r="D7" s="18">
        <f>COUNTIF(Dokumentenregister!$A$4:$A$71,"KAP*")</f>
        <v>8</v>
      </c>
      <c r="E7" s="18"/>
      <c r="F7" s="18">
        <f>COUNTIF(Dokumentenregister!$F$4:$F$71,"Hoch")</f>
        <v>40</v>
      </c>
      <c r="G7" s="18"/>
      <c r="H7" s="18">
        <f>COUNTIF(Dokumentenregister!$G$4:$G$71,"*Offen*")</f>
        <v>0</v>
      </c>
      <c r="I7" s="18"/>
    </row>
    <row r="8" spans="2:9" ht="15" customHeight="1" x14ac:dyDescent="0.2">
      <c r="B8" s="18"/>
      <c r="C8" s="18"/>
      <c r="D8" s="18"/>
      <c r="E8" s="18"/>
      <c r="F8" s="18"/>
      <c r="G8" s="18"/>
      <c r="H8" s="18"/>
      <c r="I8" s="18"/>
    </row>
    <row r="9" spans="2:9" ht="39.75" customHeight="1" x14ac:dyDescent="0.2">
      <c r="B9" s="19">
        <f>COUNTIF(Dokumentenregister!$G$4:$G$71,"*Fertig*")</f>
        <v>60</v>
      </c>
      <c r="C9" s="19"/>
      <c r="D9" s="20">
        <f>COUNTIF(Dokumentenregister!$G$4:$G$71,"*Arbeit*")</f>
        <v>0</v>
      </c>
      <c r="E9" s="20"/>
      <c r="F9" s="21" t="str">
        <f>TEXT(COUNTIF(Dokumentenregister!$G$4:$G$71,"*Fertig*")/COUNTA(Dokumentenregister!$B$4:$B$71),"0%")</f>
        <v>100%</v>
      </c>
      <c r="G9" s="21"/>
    </row>
    <row r="10" spans="2:9" ht="15" customHeight="1" x14ac:dyDescent="0.2">
      <c r="B10" s="16" t="s">
        <v>5</v>
      </c>
      <c r="C10" s="16"/>
      <c r="D10" s="16" t="s">
        <v>6</v>
      </c>
      <c r="E10" s="16"/>
      <c r="F10" s="16" t="s">
        <v>7</v>
      </c>
      <c r="G10" s="16"/>
    </row>
    <row r="11" spans="2:9" ht="15" customHeight="1" x14ac:dyDescent="0.2">
      <c r="B11" s="1" t="s">
        <v>8</v>
      </c>
      <c r="C11" s="1" t="s">
        <v>9</v>
      </c>
      <c r="D11" s="1" t="s">
        <v>10</v>
      </c>
      <c r="E11" s="1" t="s">
        <v>11</v>
      </c>
    </row>
    <row r="12" spans="2:9" ht="15" customHeight="1" x14ac:dyDescent="0.2">
      <c r="B12" s="2" t="s">
        <v>12</v>
      </c>
      <c r="C12" s="2" t="s">
        <v>13</v>
      </c>
      <c r="D12" s="2">
        <f>COUNTIF(Dokumentenregister!$J$4:$J$71,"U0")</f>
        <v>1</v>
      </c>
      <c r="E12" s="2">
        <f>COUNTIFS(Dokumentenregister!$J$4:$J$71,"U0",Dokumentenregister!$F$4:$F$71,"Hoch")</f>
        <v>1</v>
      </c>
    </row>
    <row r="13" spans="2:9" ht="15" customHeight="1" x14ac:dyDescent="0.2">
      <c r="B13" s="2" t="s">
        <v>14</v>
      </c>
      <c r="C13" s="2" t="s">
        <v>15</v>
      </c>
      <c r="D13" s="2">
        <f>COUNTIF(Dokumentenregister!$J$4:$J$71,"U4")</f>
        <v>5</v>
      </c>
      <c r="E13" s="2">
        <f>COUNTIFS(Dokumentenregister!$J$4:$J$71,"U4",Dokumentenregister!$F$4:$F$71,"Hoch")</f>
        <v>3</v>
      </c>
    </row>
    <row r="14" spans="2:9" ht="15" customHeight="1" x14ac:dyDescent="0.2">
      <c r="B14" s="2" t="s">
        <v>16</v>
      </c>
      <c r="C14" s="2" t="s">
        <v>17</v>
      </c>
      <c r="D14" s="2">
        <f>COUNTIF(Dokumentenregister!$J$4:$J$71,"U5")</f>
        <v>4</v>
      </c>
      <c r="E14" s="2">
        <f>COUNTIFS(Dokumentenregister!$J$4:$J$71,"U5",Dokumentenregister!$F$4:$F$71,"Hoch")</f>
        <v>4</v>
      </c>
    </row>
    <row r="15" spans="2:9" ht="15" customHeight="1" x14ac:dyDescent="0.2">
      <c r="B15" s="2" t="s">
        <v>18</v>
      </c>
      <c r="C15" s="2" t="s">
        <v>19</v>
      </c>
      <c r="D15" s="2">
        <f>COUNTIF(Dokumentenregister!$J$4:$J$71,"U6")</f>
        <v>13</v>
      </c>
      <c r="E15" s="2">
        <f>COUNTIFS(Dokumentenregister!$J$4:$J$71,"U6",Dokumentenregister!$F$4:$F$71,"Hoch")</f>
        <v>9</v>
      </c>
    </row>
    <row r="16" spans="2:9" ht="15" customHeight="1" x14ac:dyDescent="0.2">
      <c r="B16" s="2" t="s">
        <v>20</v>
      </c>
      <c r="C16" s="2" t="s">
        <v>21</v>
      </c>
      <c r="D16" s="2">
        <f>COUNTIF(Dokumentenregister!$J$4:$J$71,"U7")</f>
        <v>6</v>
      </c>
      <c r="E16" s="2">
        <f>COUNTIFS(Dokumentenregister!$J$4:$J$71,"U7",Dokumentenregister!$F$4:$F$71,"Hoch")</f>
        <v>3</v>
      </c>
    </row>
    <row r="17" spans="2:8" ht="15" customHeight="1" x14ac:dyDescent="0.2">
      <c r="B17" s="2" t="s">
        <v>22</v>
      </c>
      <c r="C17" s="2" t="s">
        <v>23</v>
      </c>
      <c r="D17" s="2">
        <f>COUNTIF(Dokumentenregister!$J$4:$J$71,"U8")</f>
        <v>17</v>
      </c>
      <c r="E17" s="2">
        <f>COUNTIFS(Dokumentenregister!$J$4:$J$71,"U8",Dokumentenregister!$F$4:$F$71,"Hoch")</f>
        <v>10</v>
      </c>
    </row>
    <row r="18" spans="2:8" ht="15" customHeight="1" x14ac:dyDescent="0.2">
      <c r="B18" s="2" t="s">
        <v>24</v>
      </c>
      <c r="C18" s="2" t="s">
        <v>25</v>
      </c>
      <c r="D18" s="2">
        <f>COUNTIF(Dokumentenregister!$J$4:$J$71,"U9")</f>
        <v>10</v>
      </c>
      <c r="E18" s="2">
        <f>COUNTIFS(Dokumentenregister!$J$4:$J$71,"U9",Dokumentenregister!$F$4:$F$71,"Hoch")</f>
        <v>8</v>
      </c>
    </row>
    <row r="19" spans="2:8" ht="15" customHeight="1" x14ac:dyDescent="0.2">
      <c r="B19" s="2" t="s">
        <v>26</v>
      </c>
      <c r="C19" s="2" t="s">
        <v>27</v>
      </c>
      <c r="D19" s="2">
        <f>COUNTIF(Dokumentenregister!$J$4:$J$71,"U10")</f>
        <v>4</v>
      </c>
      <c r="E19" s="2">
        <f>COUNTIFS(Dokumentenregister!$J$4:$J$71,"U10",Dokumentenregister!$F$4:$F$71,"Hoch")</f>
        <v>2</v>
      </c>
    </row>
    <row r="22" spans="2:8" ht="75" customHeight="1" x14ac:dyDescent="0.2">
      <c r="B22" s="17" t="s">
        <v>28</v>
      </c>
      <c r="C22" s="17"/>
      <c r="D22" s="17"/>
      <c r="E22" s="17"/>
      <c r="F22" s="17"/>
      <c r="G22" s="17"/>
      <c r="H22" s="17"/>
    </row>
  </sheetData>
  <mergeCells count="17">
    <mergeCell ref="B2:H3"/>
    <mergeCell ref="B4:H4"/>
    <mergeCell ref="B6:C6"/>
    <mergeCell ref="D6:E6"/>
    <mergeCell ref="F6:G6"/>
    <mergeCell ref="H6:I6"/>
    <mergeCell ref="B10:C10"/>
    <mergeCell ref="D10:E10"/>
    <mergeCell ref="F10:G10"/>
    <mergeCell ref="B22:H22"/>
    <mergeCell ref="B7:C8"/>
    <mergeCell ref="D7:E8"/>
    <mergeCell ref="F7:G8"/>
    <mergeCell ref="H7:I8"/>
    <mergeCell ref="B9:C9"/>
    <mergeCell ref="D9:E9"/>
    <mergeCell ref="F9:G9"/>
  </mergeCells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71"/>
  <sheetViews>
    <sheetView zoomScaleNormal="100" workbookViewId="0">
      <pane ySplit="3" topLeftCell="A20" activePane="bottomLeft" state="frozen"/>
      <selection pane="bottomLeft" activeCell="E27" sqref="E27"/>
    </sheetView>
  </sheetViews>
  <sheetFormatPr baseColWidth="10" defaultColWidth="8.6640625" defaultRowHeight="15" x14ac:dyDescent="0.2"/>
  <cols>
    <col min="1" max="1" width="8" customWidth="1"/>
    <col min="2" max="2" width="12" customWidth="1"/>
    <col min="3" max="3" width="8" customWidth="1"/>
    <col min="4" max="4" width="48" customWidth="1"/>
    <col min="5" max="5" width="15" customWidth="1"/>
    <col min="6" max="6" width="11" customWidth="1"/>
    <col min="7" max="7" width="13" customWidth="1"/>
    <col min="8" max="8" width="16" customWidth="1"/>
    <col min="9" max="9" width="30" customWidth="1"/>
    <col min="10" max="10" width="16" customWidth="1"/>
  </cols>
  <sheetData>
    <row r="1" spans="1:10" ht="16.5" customHeight="1" x14ac:dyDescent="0.2">
      <c r="A1" s="14" t="s">
        <v>224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ht="15" customHeight="1" x14ac:dyDescent="0.2">
      <c r="A2" s="15" t="s">
        <v>29</v>
      </c>
      <c r="B2" s="15"/>
      <c r="C2" s="15"/>
      <c r="D2" s="15"/>
      <c r="E2" s="15"/>
      <c r="F2" s="15"/>
      <c r="G2" s="15"/>
      <c r="H2" s="15"/>
      <c r="I2" s="15"/>
      <c r="J2" s="15"/>
    </row>
    <row r="3" spans="1:10" s="11" customFormat="1" ht="25.5" customHeight="1" x14ac:dyDescent="0.2">
      <c r="A3" s="10" t="s">
        <v>30</v>
      </c>
      <c r="B3" s="10" t="s">
        <v>31</v>
      </c>
      <c r="C3" s="10" t="s">
        <v>32</v>
      </c>
      <c r="D3" s="10" t="s">
        <v>33</v>
      </c>
      <c r="E3" s="10" t="s">
        <v>34</v>
      </c>
      <c r="F3" s="10" t="s">
        <v>35</v>
      </c>
      <c r="G3" s="10" t="s">
        <v>36</v>
      </c>
      <c r="H3" s="10" t="s">
        <v>37</v>
      </c>
      <c r="I3" s="10" t="s">
        <v>38</v>
      </c>
      <c r="J3" s="10" t="s">
        <v>39</v>
      </c>
    </row>
    <row r="4" spans="1:10" ht="15" customHeight="1" x14ac:dyDescent="0.2">
      <c r="A4" s="13" t="s">
        <v>40</v>
      </c>
      <c r="B4" s="13"/>
      <c r="C4" s="13"/>
      <c r="D4" s="13"/>
      <c r="E4" s="13"/>
      <c r="F4" s="13"/>
      <c r="G4" s="13"/>
      <c r="H4" s="13"/>
      <c r="I4" s="13"/>
      <c r="J4" s="13"/>
    </row>
    <row r="5" spans="1:10" ht="25.5" customHeight="1" x14ac:dyDescent="0.2">
      <c r="A5" s="3">
        <v>1</v>
      </c>
      <c r="B5" s="3" t="s">
        <v>41</v>
      </c>
      <c r="C5" s="3" t="s">
        <v>42</v>
      </c>
      <c r="D5" s="4" t="s">
        <v>43</v>
      </c>
      <c r="E5" s="3" t="s">
        <v>44</v>
      </c>
      <c r="F5" s="3" t="s">
        <v>45</v>
      </c>
      <c r="G5" s="5" t="s">
        <v>52</v>
      </c>
      <c r="H5" s="3"/>
      <c r="I5" s="3"/>
      <c r="J5" s="3" t="str">
        <f>IF(B5="","",MID(B5,FIND("-",B5)+1,FIND("-",B5,FIND("-",B5)+1)-FIND("-",B5)-1))</f>
        <v>U0</v>
      </c>
    </row>
    <row r="6" spans="1:10" ht="15" customHeight="1" x14ac:dyDescent="0.2">
      <c r="A6" s="13" t="s">
        <v>47</v>
      </c>
      <c r="B6" s="13"/>
      <c r="C6" s="13"/>
      <c r="D6" s="13"/>
      <c r="E6" s="13"/>
      <c r="F6" s="13"/>
      <c r="G6" s="13"/>
      <c r="H6" s="13"/>
      <c r="I6" s="13"/>
      <c r="J6" s="13"/>
    </row>
    <row r="7" spans="1:10" ht="25.5" customHeight="1" x14ac:dyDescent="0.2">
      <c r="A7" s="3">
        <v>2</v>
      </c>
      <c r="B7" s="3" t="s">
        <v>48</v>
      </c>
      <c r="C7" s="3" t="s">
        <v>49</v>
      </c>
      <c r="D7" s="4" t="s">
        <v>50</v>
      </c>
      <c r="E7" s="3" t="s">
        <v>51</v>
      </c>
      <c r="F7" s="3" t="s">
        <v>45</v>
      </c>
      <c r="G7" s="5" t="s">
        <v>52</v>
      </c>
      <c r="H7" s="3"/>
      <c r="I7" s="3"/>
      <c r="J7" s="3" t="str">
        <f>IF(B7="","",MID(B7,FIND("-",B7)+1,FIND("-",B7,FIND("-",B7)+1)-FIND("-",B7)-1))</f>
        <v>U4</v>
      </c>
    </row>
    <row r="8" spans="1:10" ht="25.5" customHeight="1" x14ac:dyDescent="0.2">
      <c r="A8" s="3">
        <v>3</v>
      </c>
      <c r="B8" s="3" t="s">
        <v>53</v>
      </c>
      <c r="C8" s="3" t="s">
        <v>54</v>
      </c>
      <c r="D8" s="4" t="s">
        <v>55</v>
      </c>
      <c r="E8" s="3" t="s">
        <v>56</v>
      </c>
      <c r="F8" s="3" t="s">
        <v>45</v>
      </c>
      <c r="G8" s="5" t="s">
        <v>52</v>
      </c>
      <c r="H8" s="3"/>
      <c r="I8" s="3"/>
      <c r="J8" s="3" t="str">
        <f>IF(B8="","",MID(B8,FIND("-",B8)+1,FIND("-",B8,FIND("-",B8)+1)-FIND("-",B8)-1))</f>
        <v>U4</v>
      </c>
    </row>
    <row r="9" spans="1:10" ht="25.5" customHeight="1" x14ac:dyDescent="0.2">
      <c r="A9" s="3">
        <v>4</v>
      </c>
      <c r="B9" s="3" t="s">
        <v>57</v>
      </c>
      <c r="C9" s="3" t="s">
        <v>58</v>
      </c>
      <c r="D9" s="4" t="s">
        <v>59</v>
      </c>
      <c r="E9" s="3" t="s">
        <v>60</v>
      </c>
      <c r="F9" s="3" t="s">
        <v>61</v>
      </c>
      <c r="G9" s="5" t="s">
        <v>52</v>
      </c>
      <c r="H9" s="3"/>
      <c r="I9" s="3"/>
      <c r="J9" s="3" t="str">
        <f>IF(B9="","",MID(B9,FIND("-",B9)+1,FIND("-",B9,FIND("-",B9)+1)-FIND("-",B9)-1))</f>
        <v>U4</v>
      </c>
    </row>
    <row r="10" spans="1:10" ht="25.5" customHeight="1" x14ac:dyDescent="0.2">
      <c r="A10" s="3">
        <v>5</v>
      </c>
      <c r="B10" s="3" t="s">
        <v>62</v>
      </c>
      <c r="C10" s="3" t="s">
        <v>58</v>
      </c>
      <c r="D10" s="4" t="s">
        <v>63</v>
      </c>
      <c r="E10" s="3" t="s">
        <v>51</v>
      </c>
      <c r="F10" s="3" t="s">
        <v>61</v>
      </c>
      <c r="G10" s="5" t="s">
        <v>52</v>
      </c>
      <c r="H10" s="3"/>
      <c r="I10" s="3"/>
      <c r="J10" s="3" t="str">
        <f>IF(B10="","",MID(B10,FIND("-",B10)+1,FIND("-",B10,FIND("-",B10)+1)-FIND("-",B10)-1))</f>
        <v>U4</v>
      </c>
    </row>
    <row r="11" spans="1:10" ht="25.5" customHeight="1" x14ac:dyDescent="0.2">
      <c r="A11" s="3">
        <v>6</v>
      </c>
      <c r="B11" s="3" t="s">
        <v>64</v>
      </c>
      <c r="C11" s="3" t="s">
        <v>65</v>
      </c>
      <c r="D11" s="4" t="s">
        <v>66</v>
      </c>
      <c r="E11" s="3" t="s">
        <v>67</v>
      </c>
      <c r="F11" s="3" t="s">
        <v>45</v>
      </c>
      <c r="G11" s="5" t="s">
        <v>52</v>
      </c>
      <c r="H11" s="3"/>
      <c r="I11" s="3"/>
      <c r="J11" s="3" t="str">
        <f>IF(B11="","",MID(B11,FIND("-",B11)+1,FIND("-",B11,FIND("-",B11)+1)-FIND("-",B11)-1))</f>
        <v>U4</v>
      </c>
    </row>
    <row r="12" spans="1:10" ht="15" customHeight="1" x14ac:dyDescent="0.2">
      <c r="A12" s="13" t="s">
        <v>68</v>
      </c>
      <c r="B12" s="13"/>
      <c r="C12" s="13"/>
      <c r="D12" s="13"/>
      <c r="E12" s="13"/>
      <c r="F12" s="13"/>
      <c r="G12" s="13"/>
      <c r="H12" s="13"/>
      <c r="I12" s="13"/>
      <c r="J12" s="13"/>
    </row>
    <row r="13" spans="1:10" ht="25.5" customHeight="1" x14ac:dyDescent="0.2">
      <c r="A13" s="3">
        <v>7</v>
      </c>
      <c r="B13" s="3" t="s">
        <v>69</v>
      </c>
      <c r="C13" s="3" t="s">
        <v>70</v>
      </c>
      <c r="D13" s="4" t="s">
        <v>71</v>
      </c>
      <c r="E13" s="3" t="s">
        <v>72</v>
      </c>
      <c r="F13" s="3" t="s">
        <v>45</v>
      </c>
      <c r="G13" s="5" t="s">
        <v>52</v>
      </c>
      <c r="H13" s="3"/>
      <c r="I13" s="3"/>
      <c r="J13" s="3" t="str">
        <f>IF(B13="","",MID(B13,FIND("-",B13)+1,FIND("-",B13,FIND("-",B13)+1)-FIND("-",B13)-1))</f>
        <v>U5</v>
      </c>
    </row>
    <row r="14" spans="1:10" ht="25.5" customHeight="1" x14ac:dyDescent="0.2">
      <c r="A14" s="3">
        <v>8</v>
      </c>
      <c r="B14" s="3" t="s">
        <v>73</v>
      </c>
      <c r="C14" s="3" t="s">
        <v>58</v>
      </c>
      <c r="D14" s="4" t="s">
        <v>74</v>
      </c>
      <c r="E14" s="3" t="s">
        <v>75</v>
      </c>
      <c r="F14" s="3" t="s">
        <v>45</v>
      </c>
      <c r="G14" s="5" t="s">
        <v>52</v>
      </c>
      <c r="H14" s="3"/>
      <c r="I14" s="3"/>
      <c r="J14" s="3" t="str">
        <f>IF(B14="","",MID(B14,FIND("-",B14)+1,FIND("-",B14,FIND("-",B14)+1)-FIND("-",B14)-1))</f>
        <v>U5</v>
      </c>
    </row>
    <row r="15" spans="1:10" ht="25.5" customHeight="1" x14ac:dyDescent="0.2">
      <c r="A15" s="3">
        <v>9</v>
      </c>
      <c r="B15" s="3" t="s">
        <v>76</v>
      </c>
      <c r="C15" s="3" t="s">
        <v>58</v>
      </c>
      <c r="D15" s="4" t="s">
        <v>77</v>
      </c>
      <c r="E15" s="3" t="s">
        <v>75</v>
      </c>
      <c r="F15" s="3" t="s">
        <v>45</v>
      </c>
      <c r="G15" s="5" t="s">
        <v>52</v>
      </c>
      <c r="H15" s="3"/>
      <c r="I15" s="3"/>
      <c r="J15" s="3" t="str">
        <f>IF(B15="","",MID(B15,FIND("-",B15)+1,FIND("-",B15,FIND("-",B15)+1)-FIND("-",B15)-1))</f>
        <v>U5</v>
      </c>
    </row>
    <row r="16" spans="1:10" ht="25.5" customHeight="1" x14ac:dyDescent="0.2">
      <c r="A16" s="3">
        <v>10</v>
      </c>
      <c r="B16" s="3" t="s">
        <v>78</v>
      </c>
      <c r="C16" s="3" t="s">
        <v>65</v>
      </c>
      <c r="D16" s="4" t="s">
        <v>79</v>
      </c>
      <c r="E16" s="3" t="s">
        <v>80</v>
      </c>
      <c r="F16" s="3" t="s">
        <v>45</v>
      </c>
      <c r="G16" s="5" t="s">
        <v>52</v>
      </c>
      <c r="H16" s="3"/>
      <c r="I16" s="3"/>
      <c r="J16" s="3" t="str">
        <f>IF(B16="","",MID(B16,FIND("-",B16)+1,FIND("-",B16,FIND("-",B16)+1)-FIND("-",B16)-1))</f>
        <v>U5</v>
      </c>
    </row>
    <row r="17" spans="1:10" ht="15" customHeight="1" x14ac:dyDescent="0.2">
      <c r="A17" s="13" t="s">
        <v>81</v>
      </c>
      <c r="B17" s="13"/>
      <c r="C17" s="13"/>
      <c r="D17" s="13"/>
      <c r="E17" s="13"/>
      <c r="F17" s="13"/>
      <c r="G17" s="13"/>
      <c r="H17" s="13"/>
      <c r="I17" s="13"/>
      <c r="J17" s="13"/>
    </row>
    <row r="18" spans="1:10" ht="25.5" customHeight="1" x14ac:dyDescent="0.2">
      <c r="A18" s="3">
        <v>11</v>
      </c>
      <c r="B18" s="3" t="s">
        <v>82</v>
      </c>
      <c r="C18" s="3" t="s">
        <v>65</v>
      </c>
      <c r="D18" s="4" t="s">
        <v>83</v>
      </c>
      <c r="E18" s="3" t="s">
        <v>84</v>
      </c>
      <c r="F18" s="3" t="s">
        <v>45</v>
      </c>
      <c r="G18" s="5" t="s">
        <v>52</v>
      </c>
      <c r="H18" s="3"/>
      <c r="I18" s="3"/>
      <c r="J18" s="3" t="str">
        <f t="shared" ref="J18:J30" si="0">IF(B18="","",MID(B18,FIND("-",B18)+1,FIND("-",B18,FIND("-",B18)+1)-FIND("-",B18)-1))</f>
        <v>U6</v>
      </c>
    </row>
    <row r="19" spans="1:10" ht="25.5" customHeight="1" x14ac:dyDescent="0.2">
      <c r="A19" s="3">
        <v>12</v>
      </c>
      <c r="B19" s="3" t="s">
        <v>85</v>
      </c>
      <c r="C19" s="3" t="s">
        <v>54</v>
      </c>
      <c r="D19" s="4" t="s">
        <v>86</v>
      </c>
      <c r="E19" s="3" t="s">
        <v>84</v>
      </c>
      <c r="F19" s="3" t="s">
        <v>45</v>
      </c>
      <c r="G19" s="5" t="s">
        <v>52</v>
      </c>
      <c r="H19" s="3"/>
      <c r="I19" s="3"/>
      <c r="J19" s="3" t="str">
        <f t="shared" si="0"/>
        <v>U6</v>
      </c>
    </row>
    <row r="20" spans="1:10" ht="25.5" customHeight="1" x14ac:dyDescent="0.2">
      <c r="A20" s="3">
        <v>13</v>
      </c>
      <c r="B20" s="3" t="s">
        <v>87</v>
      </c>
      <c r="C20" s="3" t="s">
        <v>65</v>
      </c>
      <c r="D20" s="4" t="s">
        <v>88</v>
      </c>
      <c r="E20" s="3" t="s">
        <v>89</v>
      </c>
      <c r="F20" s="3" t="s">
        <v>45</v>
      </c>
      <c r="G20" s="5" t="s">
        <v>52</v>
      </c>
      <c r="H20" s="3"/>
      <c r="I20" s="3"/>
      <c r="J20" s="3" t="str">
        <f t="shared" si="0"/>
        <v>U6</v>
      </c>
    </row>
    <row r="21" spans="1:10" ht="25.5" customHeight="1" x14ac:dyDescent="0.2">
      <c r="A21" s="3">
        <v>14</v>
      </c>
      <c r="B21" s="3" t="s">
        <v>90</v>
      </c>
      <c r="C21" s="3" t="s">
        <v>54</v>
      </c>
      <c r="D21" s="4" t="s">
        <v>91</v>
      </c>
      <c r="E21" s="3" t="s">
        <v>89</v>
      </c>
      <c r="F21" s="3" t="s">
        <v>45</v>
      </c>
      <c r="G21" s="5" t="s">
        <v>52</v>
      </c>
      <c r="H21" s="3"/>
      <c r="I21" s="3"/>
      <c r="J21" s="3" t="str">
        <f t="shared" si="0"/>
        <v>U6</v>
      </c>
    </row>
    <row r="22" spans="1:10" ht="25.5" customHeight="1" x14ac:dyDescent="0.2">
      <c r="A22" s="3">
        <v>15</v>
      </c>
      <c r="B22" s="3" t="s">
        <v>92</v>
      </c>
      <c r="C22" s="3" t="s">
        <v>58</v>
      </c>
      <c r="D22" s="4" t="s">
        <v>93</v>
      </c>
      <c r="E22" s="3" t="s">
        <v>89</v>
      </c>
      <c r="F22" s="3" t="s">
        <v>45</v>
      </c>
      <c r="G22" s="5" t="s">
        <v>52</v>
      </c>
      <c r="H22" s="3"/>
      <c r="I22" s="3"/>
      <c r="J22" s="3" t="str">
        <f t="shared" si="0"/>
        <v>U6</v>
      </c>
    </row>
    <row r="23" spans="1:10" ht="25.5" customHeight="1" x14ac:dyDescent="0.2">
      <c r="A23" s="3">
        <v>16</v>
      </c>
      <c r="B23" s="3" t="s">
        <v>94</v>
      </c>
      <c r="C23" s="3" t="s">
        <v>65</v>
      </c>
      <c r="D23" s="4" t="s">
        <v>95</v>
      </c>
      <c r="E23" s="3" t="s">
        <v>96</v>
      </c>
      <c r="F23" s="3" t="s">
        <v>45</v>
      </c>
      <c r="G23" s="5" t="s">
        <v>52</v>
      </c>
      <c r="H23" s="3"/>
      <c r="I23" s="3"/>
      <c r="J23" s="3" t="str">
        <f t="shared" si="0"/>
        <v>U6</v>
      </c>
    </row>
    <row r="24" spans="1:10" ht="25.5" customHeight="1" x14ac:dyDescent="0.2">
      <c r="A24" s="3">
        <v>17</v>
      </c>
      <c r="B24" s="3" t="s">
        <v>97</v>
      </c>
      <c r="C24" s="3" t="s">
        <v>54</v>
      </c>
      <c r="D24" s="4" t="s">
        <v>98</v>
      </c>
      <c r="E24" s="3" t="s">
        <v>99</v>
      </c>
      <c r="F24" s="3" t="s">
        <v>61</v>
      </c>
      <c r="G24" s="5" t="s">
        <v>52</v>
      </c>
      <c r="H24" s="3"/>
      <c r="I24" s="3"/>
      <c r="J24" s="3" t="str">
        <f t="shared" si="0"/>
        <v>U6</v>
      </c>
    </row>
    <row r="25" spans="1:10" ht="25.5" customHeight="1" x14ac:dyDescent="0.2">
      <c r="A25" s="3">
        <v>18</v>
      </c>
      <c r="B25" s="3" t="s">
        <v>100</v>
      </c>
      <c r="C25" s="3" t="s">
        <v>58</v>
      </c>
      <c r="D25" s="4" t="s">
        <v>101</v>
      </c>
      <c r="E25" s="3" t="s">
        <v>102</v>
      </c>
      <c r="F25" s="3" t="s">
        <v>61</v>
      </c>
      <c r="G25" s="5" t="s">
        <v>52</v>
      </c>
      <c r="H25" s="3"/>
      <c r="I25" s="3"/>
      <c r="J25" s="3" t="str">
        <f t="shared" si="0"/>
        <v>U6</v>
      </c>
    </row>
    <row r="26" spans="1:10" ht="25.5" customHeight="1" x14ac:dyDescent="0.2">
      <c r="A26" s="3">
        <v>19</v>
      </c>
      <c r="B26" s="3" t="s">
        <v>103</v>
      </c>
      <c r="C26" s="3" t="s">
        <v>65</v>
      </c>
      <c r="D26" s="4" t="s">
        <v>104</v>
      </c>
      <c r="E26" s="3" t="s">
        <v>105</v>
      </c>
      <c r="F26" s="3" t="s">
        <v>45</v>
      </c>
      <c r="G26" s="5" t="s">
        <v>52</v>
      </c>
      <c r="H26" s="3"/>
      <c r="I26" s="3"/>
      <c r="J26" s="3" t="str">
        <f t="shared" si="0"/>
        <v>U6</v>
      </c>
    </row>
    <row r="27" spans="1:10" ht="25.5" customHeight="1" x14ac:dyDescent="0.2">
      <c r="A27" s="3">
        <v>20</v>
      </c>
      <c r="B27" s="3" t="s">
        <v>106</v>
      </c>
      <c r="C27" s="3" t="s">
        <v>54</v>
      </c>
      <c r="D27" s="4" t="s">
        <v>107</v>
      </c>
      <c r="E27" s="3" t="s">
        <v>105</v>
      </c>
      <c r="F27" s="3" t="s">
        <v>45</v>
      </c>
      <c r="G27" s="5" t="s">
        <v>52</v>
      </c>
      <c r="H27" s="3"/>
      <c r="I27" s="3"/>
      <c r="J27" s="3" t="str">
        <f t="shared" si="0"/>
        <v>U6</v>
      </c>
    </row>
    <row r="28" spans="1:10" ht="25.5" customHeight="1" x14ac:dyDescent="0.2">
      <c r="A28" s="3">
        <v>21</v>
      </c>
      <c r="B28" s="3" t="s">
        <v>108</v>
      </c>
      <c r="C28" s="3" t="s">
        <v>58</v>
      </c>
      <c r="D28" s="4" t="s">
        <v>109</v>
      </c>
      <c r="E28" s="3" t="s">
        <v>110</v>
      </c>
      <c r="F28" s="3" t="s">
        <v>45</v>
      </c>
      <c r="G28" s="5" t="s">
        <v>52</v>
      </c>
      <c r="H28" s="3"/>
      <c r="I28" s="3"/>
      <c r="J28" s="3" t="str">
        <f t="shared" si="0"/>
        <v>U6</v>
      </c>
    </row>
    <row r="29" spans="1:10" ht="25.5" customHeight="1" x14ac:dyDescent="0.2">
      <c r="A29" s="3">
        <v>22</v>
      </c>
      <c r="B29" s="3" t="s">
        <v>111</v>
      </c>
      <c r="C29" s="3" t="s">
        <v>54</v>
      </c>
      <c r="D29" s="4" t="s">
        <v>112</v>
      </c>
      <c r="E29" s="3" t="s">
        <v>84</v>
      </c>
      <c r="F29" s="3" t="s">
        <v>61</v>
      </c>
      <c r="G29" s="5" t="s">
        <v>52</v>
      </c>
      <c r="H29" s="3"/>
      <c r="I29" s="3"/>
      <c r="J29" s="3" t="s">
        <v>227</v>
      </c>
    </row>
    <row r="30" spans="1:10" ht="25.5" customHeight="1" x14ac:dyDescent="0.2">
      <c r="A30" s="3">
        <v>22</v>
      </c>
      <c r="B30" s="3" t="s">
        <v>225</v>
      </c>
      <c r="C30" s="3" t="s">
        <v>65</v>
      </c>
      <c r="D30" s="4" t="s">
        <v>226</v>
      </c>
      <c r="E30" s="12" t="s">
        <v>228</v>
      </c>
      <c r="F30" s="3" t="s">
        <v>61</v>
      </c>
      <c r="G30" s="5" t="s">
        <v>52</v>
      </c>
      <c r="H30" s="3"/>
      <c r="I30" s="3"/>
      <c r="J30" s="3" t="str">
        <f t="shared" si="0"/>
        <v>U6</v>
      </c>
    </row>
    <row r="31" spans="1:10" ht="15" customHeight="1" x14ac:dyDescent="0.2">
      <c r="A31" s="13" t="s">
        <v>113</v>
      </c>
      <c r="B31" s="13"/>
      <c r="C31" s="13"/>
      <c r="D31" s="13"/>
      <c r="E31" s="13"/>
      <c r="F31" s="13"/>
      <c r="G31" s="13"/>
      <c r="H31" s="13"/>
      <c r="I31" s="13"/>
      <c r="J31" s="13"/>
    </row>
    <row r="32" spans="1:10" ht="25.5" customHeight="1" x14ac:dyDescent="0.2">
      <c r="A32" s="3">
        <v>23</v>
      </c>
      <c r="B32" s="3" t="s">
        <v>114</v>
      </c>
      <c r="C32" s="3" t="s">
        <v>65</v>
      </c>
      <c r="D32" s="4" t="s">
        <v>115</v>
      </c>
      <c r="E32" s="3" t="s">
        <v>116</v>
      </c>
      <c r="F32" s="3" t="s">
        <v>45</v>
      </c>
      <c r="G32" s="5" t="s">
        <v>52</v>
      </c>
      <c r="H32" s="3"/>
      <c r="I32" s="3"/>
      <c r="J32" s="3" t="str">
        <f t="shared" ref="J32:J37" si="1">IF(B32="","",MID(B32,FIND("-",B32)+1,FIND("-",B32,FIND("-",B32)+1)-FIND("-",B32)-1))</f>
        <v>U7</v>
      </c>
    </row>
    <row r="33" spans="1:10" ht="25.5" customHeight="1" x14ac:dyDescent="0.2">
      <c r="A33" s="3">
        <v>24</v>
      </c>
      <c r="B33" s="3" t="s">
        <v>117</v>
      </c>
      <c r="C33" s="3" t="s">
        <v>54</v>
      </c>
      <c r="D33" s="4" t="s">
        <v>118</v>
      </c>
      <c r="E33" s="3" t="s">
        <v>119</v>
      </c>
      <c r="F33" s="3" t="s">
        <v>61</v>
      </c>
      <c r="G33" s="5" t="s">
        <v>52</v>
      </c>
      <c r="H33" s="3"/>
      <c r="I33" s="3"/>
      <c r="J33" s="3" t="str">
        <f t="shared" si="1"/>
        <v>U7</v>
      </c>
    </row>
    <row r="34" spans="1:10" ht="25.5" customHeight="1" x14ac:dyDescent="0.2">
      <c r="A34" s="3">
        <v>25</v>
      </c>
      <c r="B34" s="3" t="s">
        <v>120</v>
      </c>
      <c r="C34" s="3" t="s">
        <v>58</v>
      </c>
      <c r="D34" s="4" t="s">
        <v>121</v>
      </c>
      <c r="E34" s="3" t="s">
        <v>122</v>
      </c>
      <c r="F34" s="3" t="s">
        <v>61</v>
      </c>
      <c r="G34" s="5" t="s">
        <v>52</v>
      </c>
      <c r="H34" s="3"/>
      <c r="I34" s="3"/>
      <c r="J34" s="3" t="str">
        <f t="shared" si="1"/>
        <v>U7</v>
      </c>
    </row>
    <row r="35" spans="1:10" ht="25.5" customHeight="1" x14ac:dyDescent="0.2">
      <c r="A35" s="3">
        <v>26</v>
      </c>
      <c r="B35" s="3" t="s">
        <v>123</v>
      </c>
      <c r="C35" s="3" t="s">
        <v>65</v>
      </c>
      <c r="D35" s="4" t="s">
        <v>124</v>
      </c>
      <c r="E35" s="3" t="s">
        <v>125</v>
      </c>
      <c r="F35" s="3" t="s">
        <v>45</v>
      </c>
      <c r="G35" s="5" t="s">
        <v>52</v>
      </c>
      <c r="H35" s="3"/>
      <c r="I35" s="3"/>
      <c r="J35" s="3" t="str">
        <f t="shared" si="1"/>
        <v>U7</v>
      </c>
    </row>
    <row r="36" spans="1:10" ht="25.5" customHeight="1" x14ac:dyDescent="0.2">
      <c r="A36" s="3">
        <v>27</v>
      </c>
      <c r="B36" s="3" t="s">
        <v>126</v>
      </c>
      <c r="C36" s="3" t="s">
        <v>58</v>
      </c>
      <c r="D36" s="4" t="s">
        <v>127</v>
      </c>
      <c r="E36" s="3" t="s">
        <v>125</v>
      </c>
      <c r="F36" s="3" t="s">
        <v>61</v>
      </c>
      <c r="G36" s="5" t="s">
        <v>52</v>
      </c>
      <c r="H36" s="3"/>
      <c r="I36" s="3"/>
      <c r="J36" s="3" t="str">
        <f t="shared" si="1"/>
        <v>U7</v>
      </c>
    </row>
    <row r="37" spans="1:10" ht="25.5" customHeight="1" x14ac:dyDescent="0.2">
      <c r="A37" s="3">
        <v>28</v>
      </c>
      <c r="B37" s="3" t="s">
        <v>128</v>
      </c>
      <c r="C37" s="3" t="s">
        <v>65</v>
      </c>
      <c r="D37" s="4" t="s">
        <v>129</v>
      </c>
      <c r="E37" s="3" t="s">
        <v>130</v>
      </c>
      <c r="F37" s="3" t="s">
        <v>45</v>
      </c>
      <c r="G37" s="5" t="s">
        <v>52</v>
      </c>
      <c r="H37" s="3"/>
      <c r="I37" s="3"/>
      <c r="J37" s="3" t="str">
        <f t="shared" si="1"/>
        <v>U7</v>
      </c>
    </row>
    <row r="38" spans="1:10" ht="15" customHeight="1" x14ac:dyDescent="0.2">
      <c r="A38" s="13" t="s">
        <v>131</v>
      </c>
      <c r="B38" s="13"/>
      <c r="C38" s="13"/>
      <c r="D38" s="13"/>
      <c r="E38" s="13"/>
      <c r="F38" s="13"/>
      <c r="G38" s="13"/>
      <c r="H38" s="13"/>
      <c r="I38" s="13"/>
      <c r="J38" s="13"/>
    </row>
    <row r="39" spans="1:10" ht="25.5" customHeight="1" x14ac:dyDescent="0.2">
      <c r="A39" s="3">
        <v>29</v>
      </c>
      <c r="B39" s="3" t="s">
        <v>132</v>
      </c>
      <c r="C39" s="3" t="s">
        <v>65</v>
      </c>
      <c r="D39" s="4" t="s">
        <v>133</v>
      </c>
      <c r="E39" s="3" t="s">
        <v>134</v>
      </c>
      <c r="F39" s="3" t="s">
        <v>45</v>
      </c>
      <c r="G39" s="5" t="s">
        <v>52</v>
      </c>
      <c r="H39" s="3"/>
      <c r="I39" s="3"/>
      <c r="J39" s="3" t="str">
        <f t="shared" ref="J39:J55" si="2">IF(B39="","",MID(B39,FIND("-",B39)+1,FIND("-",B39,FIND("-",B39)+1)-FIND("-",B39)-1))</f>
        <v>U8</v>
      </c>
    </row>
    <row r="40" spans="1:10" ht="25.5" customHeight="1" x14ac:dyDescent="0.2">
      <c r="A40" s="3">
        <v>30</v>
      </c>
      <c r="B40" s="3" t="s">
        <v>135</v>
      </c>
      <c r="C40" s="3" t="s">
        <v>65</v>
      </c>
      <c r="D40" s="4" t="s">
        <v>136</v>
      </c>
      <c r="E40" s="3" t="s">
        <v>134</v>
      </c>
      <c r="F40" s="3" t="s">
        <v>61</v>
      </c>
      <c r="G40" s="5" t="s">
        <v>52</v>
      </c>
      <c r="H40" s="3"/>
      <c r="I40" s="3"/>
      <c r="J40" s="3" t="str">
        <f t="shared" si="2"/>
        <v>U8</v>
      </c>
    </row>
    <row r="41" spans="1:10" ht="25.5" customHeight="1" x14ac:dyDescent="0.2">
      <c r="A41" s="3">
        <v>31</v>
      </c>
      <c r="B41" s="3" t="s">
        <v>137</v>
      </c>
      <c r="C41" s="3" t="s">
        <v>54</v>
      </c>
      <c r="D41" s="4" t="s">
        <v>138</v>
      </c>
      <c r="E41" s="3" t="s">
        <v>134</v>
      </c>
      <c r="F41" s="3" t="s">
        <v>61</v>
      </c>
      <c r="G41" s="5" t="s">
        <v>52</v>
      </c>
      <c r="H41" s="3"/>
      <c r="I41" s="3"/>
      <c r="J41" s="3" t="str">
        <f t="shared" si="2"/>
        <v>U8</v>
      </c>
    </row>
    <row r="42" spans="1:10" ht="25.5" customHeight="1" x14ac:dyDescent="0.2">
      <c r="A42" s="3">
        <v>32</v>
      </c>
      <c r="B42" s="3" t="s">
        <v>139</v>
      </c>
      <c r="C42" s="3" t="s">
        <v>65</v>
      </c>
      <c r="D42" s="4" t="s">
        <v>140</v>
      </c>
      <c r="E42" s="3" t="s">
        <v>134</v>
      </c>
      <c r="F42" s="3" t="s">
        <v>45</v>
      </c>
      <c r="G42" s="5" t="s">
        <v>52</v>
      </c>
      <c r="H42" s="3"/>
      <c r="I42" s="3"/>
      <c r="J42" s="3" t="str">
        <f t="shared" si="2"/>
        <v>U8</v>
      </c>
    </row>
    <row r="43" spans="1:10" ht="25.5" customHeight="1" x14ac:dyDescent="0.2">
      <c r="A43" s="3">
        <v>33</v>
      </c>
      <c r="B43" s="3" t="s">
        <v>141</v>
      </c>
      <c r="C43" s="3" t="s">
        <v>54</v>
      </c>
      <c r="D43" s="4" t="s">
        <v>142</v>
      </c>
      <c r="E43" s="3" t="s">
        <v>134</v>
      </c>
      <c r="F43" s="3" t="s">
        <v>45</v>
      </c>
      <c r="G43" s="5" t="s">
        <v>52</v>
      </c>
      <c r="H43" s="3"/>
      <c r="I43" s="3"/>
      <c r="J43" s="3" t="str">
        <f t="shared" si="2"/>
        <v>U8</v>
      </c>
    </row>
    <row r="44" spans="1:10" ht="25.5" customHeight="1" x14ac:dyDescent="0.2">
      <c r="A44" s="3">
        <v>34</v>
      </c>
      <c r="B44" s="3" t="s">
        <v>143</v>
      </c>
      <c r="C44" s="3" t="s">
        <v>65</v>
      </c>
      <c r="D44" s="4" t="s">
        <v>144</v>
      </c>
      <c r="E44" s="3" t="s">
        <v>134</v>
      </c>
      <c r="F44" s="3" t="s">
        <v>61</v>
      </c>
      <c r="G44" s="5" t="s">
        <v>52</v>
      </c>
      <c r="H44" s="3"/>
      <c r="I44" s="3"/>
      <c r="J44" s="3" t="str">
        <f t="shared" si="2"/>
        <v>U8</v>
      </c>
    </row>
    <row r="45" spans="1:10" ht="25.5" customHeight="1" x14ac:dyDescent="0.2">
      <c r="A45" s="3">
        <v>35</v>
      </c>
      <c r="B45" s="3" t="s">
        <v>145</v>
      </c>
      <c r="C45" s="3" t="s">
        <v>65</v>
      </c>
      <c r="D45" s="4" t="s">
        <v>146</v>
      </c>
      <c r="E45" s="3" t="s">
        <v>134</v>
      </c>
      <c r="F45" s="3" t="s">
        <v>45</v>
      </c>
      <c r="G45" s="5" t="s">
        <v>52</v>
      </c>
      <c r="H45" s="3"/>
      <c r="I45" s="3"/>
      <c r="J45" s="3" t="str">
        <f t="shared" si="2"/>
        <v>U8</v>
      </c>
    </row>
    <row r="46" spans="1:10" ht="25.5" customHeight="1" x14ac:dyDescent="0.2">
      <c r="A46" s="3">
        <v>36</v>
      </c>
      <c r="B46" s="3" t="s">
        <v>147</v>
      </c>
      <c r="C46" s="3" t="s">
        <v>54</v>
      </c>
      <c r="D46" s="4" t="s">
        <v>148</v>
      </c>
      <c r="E46" s="3" t="s">
        <v>134</v>
      </c>
      <c r="F46" s="3" t="s">
        <v>45</v>
      </c>
      <c r="G46" s="5" t="s">
        <v>52</v>
      </c>
      <c r="H46" s="3"/>
      <c r="I46" s="3"/>
      <c r="J46" s="3" t="str">
        <f t="shared" si="2"/>
        <v>U8</v>
      </c>
    </row>
    <row r="47" spans="1:10" ht="25.5" customHeight="1" x14ac:dyDescent="0.2">
      <c r="A47" s="3">
        <v>37</v>
      </c>
      <c r="B47" s="3" t="s">
        <v>149</v>
      </c>
      <c r="C47" s="3" t="s">
        <v>65</v>
      </c>
      <c r="D47" s="4" t="s">
        <v>150</v>
      </c>
      <c r="E47" s="3" t="s">
        <v>134</v>
      </c>
      <c r="F47" s="3" t="s">
        <v>61</v>
      </c>
      <c r="G47" s="5" t="s">
        <v>52</v>
      </c>
      <c r="H47" s="3"/>
      <c r="I47" s="3"/>
      <c r="J47" s="3" t="str">
        <f t="shared" si="2"/>
        <v>U8</v>
      </c>
    </row>
    <row r="48" spans="1:10" ht="25.5" customHeight="1" x14ac:dyDescent="0.2">
      <c r="A48" s="3">
        <v>38</v>
      </c>
      <c r="B48" s="3" t="s">
        <v>151</v>
      </c>
      <c r="C48" s="3" t="s">
        <v>65</v>
      </c>
      <c r="D48" s="4" t="s">
        <v>152</v>
      </c>
      <c r="E48" s="3" t="s">
        <v>153</v>
      </c>
      <c r="F48" s="3" t="s">
        <v>45</v>
      </c>
      <c r="G48" s="5" t="s">
        <v>52</v>
      </c>
      <c r="H48" s="3"/>
      <c r="I48" s="3"/>
      <c r="J48" s="3" t="str">
        <f t="shared" si="2"/>
        <v>U8</v>
      </c>
    </row>
    <row r="49" spans="1:10" ht="25.5" customHeight="1" x14ac:dyDescent="0.2">
      <c r="A49" s="3">
        <v>39</v>
      </c>
      <c r="B49" s="3" t="s">
        <v>154</v>
      </c>
      <c r="C49" s="3" t="s">
        <v>58</v>
      </c>
      <c r="D49" s="4" t="s">
        <v>155</v>
      </c>
      <c r="E49" s="3" t="s">
        <v>153</v>
      </c>
      <c r="F49" s="3" t="s">
        <v>45</v>
      </c>
      <c r="G49" s="5" t="s">
        <v>52</v>
      </c>
      <c r="H49" s="3"/>
      <c r="I49" s="3"/>
      <c r="J49" s="3" t="str">
        <f t="shared" si="2"/>
        <v>U8</v>
      </c>
    </row>
    <row r="50" spans="1:10" ht="25.5" customHeight="1" x14ac:dyDescent="0.2">
      <c r="A50" s="3">
        <v>40</v>
      </c>
      <c r="B50" s="3" t="s">
        <v>156</v>
      </c>
      <c r="C50" s="3" t="s">
        <v>157</v>
      </c>
      <c r="D50" s="4" t="s">
        <v>158</v>
      </c>
      <c r="E50" s="3" t="s">
        <v>134</v>
      </c>
      <c r="F50" s="3" t="s">
        <v>61</v>
      </c>
      <c r="G50" s="5" t="s">
        <v>52</v>
      </c>
      <c r="H50" s="3"/>
      <c r="I50" s="3"/>
      <c r="J50" s="3" t="str">
        <f t="shared" si="2"/>
        <v>U8</v>
      </c>
    </row>
    <row r="51" spans="1:10" ht="25.5" customHeight="1" x14ac:dyDescent="0.2">
      <c r="A51" s="3">
        <v>41</v>
      </c>
      <c r="B51" s="3" t="s">
        <v>159</v>
      </c>
      <c r="C51" s="3" t="s">
        <v>65</v>
      </c>
      <c r="D51" s="4" t="s">
        <v>160</v>
      </c>
      <c r="E51" s="3" t="s">
        <v>134</v>
      </c>
      <c r="F51" s="3" t="s">
        <v>45</v>
      </c>
      <c r="G51" s="5" t="s">
        <v>52</v>
      </c>
      <c r="H51" s="3"/>
      <c r="I51" s="3"/>
      <c r="J51" s="3" t="str">
        <f t="shared" si="2"/>
        <v>U8</v>
      </c>
    </row>
    <row r="52" spans="1:10" ht="25.5" customHeight="1" x14ac:dyDescent="0.2">
      <c r="A52" s="3">
        <v>42</v>
      </c>
      <c r="B52" s="3" t="s">
        <v>161</v>
      </c>
      <c r="C52" s="3" t="s">
        <v>58</v>
      </c>
      <c r="D52" s="4" t="s">
        <v>162</v>
      </c>
      <c r="E52" s="3" t="s">
        <v>134</v>
      </c>
      <c r="F52" s="3" t="s">
        <v>61</v>
      </c>
      <c r="G52" s="5" t="s">
        <v>52</v>
      </c>
      <c r="H52" s="3"/>
      <c r="I52" s="3"/>
      <c r="J52" s="3" t="str">
        <f t="shared" si="2"/>
        <v>U8</v>
      </c>
    </row>
    <row r="53" spans="1:10" ht="25.5" customHeight="1" x14ac:dyDescent="0.2">
      <c r="A53" s="3">
        <v>43</v>
      </c>
      <c r="B53" s="3" t="s">
        <v>163</v>
      </c>
      <c r="C53" s="3" t="s">
        <v>58</v>
      </c>
      <c r="D53" s="4" t="s">
        <v>164</v>
      </c>
      <c r="E53" s="3" t="s">
        <v>153</v>
      </c>
      <c r="F53" s="3" t="s">
        <v>45</v>
      </c>
      <c r="G53" s="5" t="s">
        <v>52</v>
      </c>
      <c r="H53" s="3"/>
      <c r="I53" s="3"/>
      <c r="J53" s="3" t="str">
        <f t="shared" si="2"/>
        <v>U8</v>
      </c>
    </row>
    <row r="54" spans="1:10" ht="25.5" customHeight="1" x14ac:dyDescent="0.2">
      <c r="A54" s="3">
        <v>44</v>
      </c>
      <c r="B54" s="3" t="s">
        <v>165</v>
      </c>
      <c r="C54" s="3" t="s">
        <v>157</v>
      </c>
      <c r="D54" s="4" t="s">
        <v>166</v>
      </c>
      <c r="E54" s="3" t="s">
        <v>134</v>
      </c>
      <c r="F54" s="3" t="s">
        <v>45</v>
      </c>
      <c r="G54" s="5" t="s">
        <v>52</v>
      </c>
      <c r="H54" s="3"/>
      <c r="I54" s="3"/>
      <c r="J54" s="3" t="str">
        <f t="shared" si="2"/>
        <v>U8</v>
      </c>
    </row>
    <row r="55" spans="1:10" ht="25.5" customHeight="1" x14ac:dyDescent="0.2">
      <c r="A55" s="3">
        <v>45</v>
      </c>
      <c r="B55" s="3" t="s">
        <v>167</v>
      </c>
      <c r="C55" s="3" t="s">
        <v>54</v>
      </c>
      <c r="D55" s="4" t="s">
        <v>168</v>
      </c>
      <c r="E55" s="3" t="s">
        <v>169</v>
      </c>
      <c r="F55" s="3" t="s">
        <v>61</v>
      </c>
      <c r="G55" s="5" t="s">
        <v>52</v>
      </c>
      <c r="H55" s="3"/>
      <c r="I55" s="3"/>
      <c r="J55" s="3" t="str">
        <f t="shared" si="2"/>
        <v>U8</v>
      </c>
    </row>
    <row r="56" spans="1:10" ht="15" customHeight="1" x14ac:dyDescent="0.2">
      <c r="A56" s="13" t="s">
        <v>170</v>
      </c>
      <c r="B56" s="13"/>
      <c r="C56" s="13"/>
      <c r="D56" s="13"/>
      <c r="E56" s="13"/>
      <c r="F56" s="13"/>
      <c r="G56" s="13"/>
      <c r="H56" s="13"/>
      <c r="I56" s="13"/>
      <c r="J56" s="13"/>
    </row>
    <row r="57" spans="1:10" ht="25.5" customHeight="1" x14ac:dyDescent="0.2">
      <c r="A57" s="3">
        <v>46</v>
      </c>
      <c r="B57" s="3" t="s">
        <v>171</v>
      </c>
      <c r="C57" s="3" t="s">
        <v>65</v>
      </c>
      <c r="D57" s="4" t="s">
        <v>172</v>
      </c>
      <c r="E57" s="3" t="s">
        <v>173</v>
      </c>
      <c r="F57" s="3" t="s">
        <v>45</v>
      </c>
      <c r="G57" s="5" t="s">
        <v>52</v>
      </c>
      <c r="H57" s="3"/>
      <c r="I57" s="3"/>
      <c r="J57" s="3" t="str">
        <f t="shared" ref="J57:J66" si="3">IF(B57="","",MID(B57,FIND("-",B57)+1,FIND("-",B57,FIND("-",B57)+1)-FIND("-",B57)-1))</f>
        <v>U9</v>
      </c>
    </row>
    <row r="58" spans="1:10" ht="25.5" customHeight="1" x14ac:dyDescent="0.2">
      <c r="A58" s="3">
        <v>47</v>
      </c>
      <c r="B58" s="3" t="s">
        <v>174</v>
      </c>
      <c r="C58" s="3" t="s">
        <v>54</v>
      </c>
      <c r="D58" s="4" t="s">
        <v>175</v>
      </c>
      <c r="E58" s="3" t="s">
        <v>173</v>
      </c>
      <c r="F58" s="3" t="s">
        <v>45</v>
      </c>
      <c r="G58" s="5" t="s">
        <v>52</v>
      </c>
      <c r="H58" s="3"/>
      <c r="I58" s="3"/>
      <c r="J58" s="3" t="str">
        <f t="shared" si="3"/>
        <v>U9</v>
      </c>
    </row>
    <row r="59" spans="1:10" ht="25.5" customHeight="1" x14ac:dyDescent="0.2">
      <c r="A59" s="3">
        <v>48</v>
      </c>
      <c r="B59" s="3" t="s">
        <v>176</v>
      </c>
      <c r="C59" s="3" t="s">
        <v>65</v>
      </c>
      <c r="D59" s="4" t="s">
        <v>177</v>
      </c>
      <c r="E59" s="3" t="s">
        <v>178</v>
      </c>
      <c r="F59" s="3" t="s">
        <v>45</v>
      </c>
      <c r="G59" s="5" t="s">
        <v>52</v>
      </c>
      <c r="H59" s="3"/>
      <c r="I59" s="3"/>
      <c r="J59" s="3" t="str">
        <f t="shared" si="3"/>
        <v>U9</v>
      </c>
    </row>
    <row r="60" spans="1:10" ht="25.5" customHeight="1" x14ac:dyDescent="0.2">
      <c r="A60" s="3">
        <v>49</v>
      </c>
      <c r="B60" s="3" t="s">
        <v>179</v>
      </c>
      <c r="C60" s="3" t="s">
        <v>58</v>
      </c>
      <c r="D60" s="4" t="s">
        <v>180</v>
      </c>
      <c r="E60" s="3" t="s">
        <v>178</v>
      </c>
      <c r="F60" s="3" t="s">
        <v>45</v>
      </c>
      <c r="G60" s="5" t="s">
        <v>52</v>
      </c>
      <c r="H60" s="3"/>
      <c r="I60" s="3"/>
      <c r="J60" s="3" t="str">
        <f t="shared" si="3"/>
        <v>U9</v>
      </c>
    </row>
    <row r="61" spans="1:10" ht="25.5" customHeight="1" x14ac:dyDescent="0.2">
      <c r="A61" s="3">
        <v>50</v>
      </c>
      <c r="B61" s="3" t="s">
        <v>181</v>
      </c>
      <c r="C61" s="3" t="s">
        <v>65</v>
      </c>
      <c r="D61" s="4" t="s">
        <v>182</v>
      </c>
      <c r="E61" s="3" t="s">
        <v>183</v>
      </c>
      <c r="F61" s="3" t="s">
        <v>45</v>
      </c>
      <c r="G61" s="5" t="s">
        <v>52</v>
      </c>
      <c r="H61" s="3"/>
      <c r="I61" s="3"/>
      <c r="J61" s="3" t="str">
        <f t="shared" si="3"/>
        <v>U9</v>
      </c>
    </row>
    <row r="62" spans="1:10" ht="25.5" customHeight="1" x14ac:dyDescent="0.2">
      <c r="A62" s="3">
        <v>51</v>
      </c>
      <c r="B62" s="3" t="s">
        <v>184</v>
      </c>
      <c r="C62" s="3" t="s">
        <v>54</v>
      </c>
      <c r="D62" s="4" t="s">
        <v>185</v>
      </c>
      <c r="E62" s="3" t="s">
        <v>183</v>
      </c>
      <c r="F62" s="3" t="s">
        <v>61</v>
      </c>
      <c r="G62" s="5" t="s">
        <v>52</v>
      </c>
      <c r="H62" s="3"/>
      <c r="I62" s="3"/>
      <c r="J62" s="3" t="str">
        <f t="shared" si="3"/>
        <v>U9</v>
      </c>
    </row>
    <row r="63" spans="1:10" ht="25.5" customHeight="1" x14ac:dyDescent="0.2">
      <c r="A63" s="3">
        <v>52</v>
      </c>
      <c r="B63" s="3" t="s">
        <v>186</v>
      </c>
      <c r="C63" s="3" t="s">
        <v>157</v>
      </c>
      <c r="D63" s="4" t="s">
        <v>187</v>
      </c>
      <c r="E63" s="3" t="s">
        <v>183</v>
      </c>
      <c r="F63" s="3" t="s">
        <v>61</v>
      </c>
      <c r="G63" s="5" t="s">
        <v>52</v>
      </c>
      <c r="H63" s="3"/>
      <c r="I63" s="3"/>
      <c r="J63" s="3" t="str">
        <f t="shared" si="3"/>
        <v>U9</v>
      </c>
    </row>
    <row r="64" spans="1:10" ht="25.5" customHeight="1" x14ac:dyDescent="0.2">
      <c r="A64" s="3">
        <v>53</v>
      </c>
      <c r="B64" s="3" t="s">
        <v>188</v>
      </c>
      <c r="C64" s="3" t="s">
        <v>58</v>
      </c>
      <c r="D64" s="4" t="s">
        <v>189</v>
      </c>
      <c r="E64" s="3" t="s">
        <v>183</v>
      </c>
      <c r="F64" s="3" t="s">
        <v>45</v>
      </c>
      <c r="G64" s="5" t="s">
        <v>52</v>
      </c>
      <c r="H64" s="3"/>
      <c r="I64" s="3"/>
      <c r="J64" s="3" t="str">
        <f t="shared" si="3"/>
        <v>U9</v>
      </c>
    </row>
    <row r="65" spans="1:10" ht="25.5" customHeight="1" x14ac:dyDescent="0.2">
      <c r="A65" s="3">
        <v>54</v>
      </c>
      <c r="B65" s="3" t="s">
        <v>190</v>
      </c>
      <c r="C65" s="3" t="s">
        <v>65</v>
      </c>
      <c r="D65" s="4" t="s">
        <v>191</v>
      </c>
      <c r="E65" s="3" t="s">
        <v>192</v>
      </c>
      <c r="F65" s="3" t="s">
        <v>45</v>
      </c>
      <c r="G65" s="5" t="s">
        <v>52</v>
      </c>
      <c r="H65" s="3"/>
      <c r="I65" s="3"/>
      <c r="J65" s="3" t="str">
        <f t="shared" si="3"/>
        <v>U9</v>
      </c>
    </row>
    <row r="66" spans="1:10" ht="25.5" customHeight="1" x14ac:dyDescent="0.2">
      <c r="A66" s="3">
        <v>55</v>
      </c>
      <c r="B66" s="3" t="s">
        <v>193</v>
      </c>
      <c r="C66" s="3" t="s">
        <v>58</v>
      </c>
      <c r="D66" s="4" t="s">
        <v>194</v>
      </c>
      <c r="E66" s="3" t="s">
        <v>192</v>
      </c>
      <c r="F66" s="3" t="s">
        <v>45</v>
      </c>
      <c r="G66" s="5" t="s">
        <v>52</v>
      </c>
      <c r="H66" s="3"/>
      <c r="I66" s="3"/>
      <c r="J66" s="3" t="str">
        <f t="shared" si="3"/>
        <v>U9</v>
      </c>
    </row>
    <row r="67" spans="1:10" ht="15" customHeight="1" x14ac:dyDescent="0.2">
      <c r="A67" s="13" t="s">
        <v>195</v>
      </c>
      <c r="B67" s="13"/>
      <c r="C67" s="13"/>
      <c r="D67" s="13"/>
      <c r="E67" s="13"/>
      <c r="F67" s="13"/>
      <c r="G67" s="13"/>
      <c r="H67" s="13"/>
      <c r="I67" s="13"/>
      <c r="J67" s="13"/>
    </row>
    <row r="68" spans="1:10" ht="25.5" customHeight="1" x14ac:dyDescent="0.2">
      <c r="A68" s="3">
        <v>56</v>
      </c>
      <c r="B68" s="3" t="s">
        <v>196</v>
      </c>
      <c r="C68" s="3" t="s">
        <v>65</v>
      </c>
      <c r="D68" s="4" t="s">
        <v>197</v>
      </c>
      <c r="E68" s="3" t="s">
        <v>198</v>
      </c>
      <c r="F68" s="3" t="s">
        <v>45</v>
      </c>
      <c r="G68" s="5" t="s">
        <v>52</v>
      </c>
      <c r="H68" s="3"/>
      <c r="I68" s="3"/>
      <c r="J68" s="3" t="str">
        <f>IF(B68="","",MID(B68,FIND("-",B68)+1,FIND("-",B68,FIND("-",B68)+1)-FIND("-",B68)-1))</f>
        <v>U10</v>
      </c>
    </row>
    <row r="69" spans="1:10" ht="25.5" customHeight="1" x14ac:dyDescent="0.2">
      <c r="A69" s="3">
        <v>57</v>
      </c>
      <c r="B69" s="3" t="s">
        <v>199</v>
      </c>
      <c r="C69" s="3" t="s">
        <v>58</v>
      </c>
      <c r="D69" s="4" t="s">
        <v>200</v>
      </c>
      <c r="E69" s="3" t="s">
        <v>198</v>
      </c>
      <c r="F69" s="3" t="s">
        <v>45</v>
      </c>
      <c r="G69" s="5" t="s">
        <v>52</v>
      </c>
      <c r="H69" s="3"/>
      <c r="I69" s="3"/>
      <c r="J69" s="3" t="str">
        <f>IF(B69="","",MID(B69,FIND("-",B69)+1,FIND("-",B69,FIND("-",B69)+1)-FIND("-",B69)-1))</f>
        <v>U10</v>
      </c>
    </row>
    <row r="70" spans="1:10" ht="25.5" customHeight="1" x14ac:dyDescent="0.2">
      <c r="A70" s="3">
        <v>58</v>
      </c>
      <c r="B70" s="3" t="s">
        <v>201</v>
      </c>
      <c r="C70" s="3" t="s">
        <v>54</v>
      </c>
      <c r="D70" s="4" t="s">
        <v>202</v>
      </c>
      <c r="E70" s="3" t="s">
        <v>198</v>
      </c>
      <c r="F70" s="3" t="s">
        <v>61</v>
      </c>
      <c r="G70" s="5" t="s">
        <v>52</v>
      </c>
      <c r="H70" s="3"/>
      <c r="I70" s="3"/>
      <c r="J70" s="3" t="str">
        <f>IF(B70="","",MID(B70,FIND("-",B70)+1,FIND("-",B70,FIND("-",B70)+1)-FIND("-",B70)-1))</f>
        <v>U10</v>
      </c>
    </row>
    <row r="71" spans="1:10" ht="25.5" customHeight="1" x14ac:dyDescent="0.2">
      <c r="A71" s="3">
        <v>59</v>
      </c>
      <c r="B71" s="3" t="s">
        <v>203</v>
      </c>
      <c r="C71" s="3" t="s">
        <v>65</v>
      </c>
      <c r="D71" s="4" t="s">
        <v>204</v>
      </c>
      <c r="E71" s="3" t="s">
        <v>205</v>
      </c>
      <c r="F71" s="3" t="s">
        <v>61</v>
      </c>
      <c r="G71" s="5" t="s">
        <v>52</v>
      </c>
      <c r="H71" s="3"/>
      <c r="I71" s="3"/>
      <c r="J71" s="3" t="str">
        <f>IF(B71="","",MID(B71,FIND("-",B71)+1,FIND("-",B71,FIND("-",B71)+1)-FIND("-",B71)-1))</f>
        <v>U10</v>
      </c>
    </row>
  </sheetData>
  <mergeCells count="10">
    <mergeCell ref="A1:J1"/>
    <mergeCell ref="A2:J2"/>
    <mergeCell ref="A4:J4"/>
    <mergeCell ref="A6:J6"/>
    <mergeCell ref="A12:J12"/>
    <mergeCell ref="A17:J17"/>
    <mergeCell ref="A31:J31"/>
    <mergeCell ref="A38:J38"/>
    <mergeCell ref="A56:J56"/>
    <mergeCell ref="A67:J67"/>
  </mergeCells>
  <dataValidations count="1">
    <dataValidation type="list" allowBlank="1" sqref="G5 G7:G11 G13:G16 G68:G71 G32:G37 G39:G55 G57:G66 G18:G30" xr:uid="{00000000-0002-0000-0100-000000000000}">
      <formula1>"🔴 Offen,🟡 In Arbeit,🟢 Fertig,⚪ Nicht relevant"</formula1>
      <formula2>0</formula2>
    </dataValidation>
  </dataValidations>
  <pageMargins left="0.75" right="0.75" top="1" bottom="1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D20"/>
  <sheetViews>
    <sheetView tabSelected="1" zoomScaleNormal="100" workbookViewId="0">
      <selection activeCell="C27" sqref="C27"/>
    </sheetView>
  </sheetViews>
  <sheetFormatPr baseColWidth="10" defaultColWidth="8.6640625" defaultRowHeight="15" x14ac:dyDescent="0.2"/>
  <cols>
    <col min="2" max="2" width="22" customWidth="1"/>
    <col min="3" max="3" width="60" customWidth="1"/>
  </cols>
  <sheetData>
    <row r="2" spans="2:3" ht="18" customHeight="1" x14ac:dyDescent="0.2">
      <c r="B2" s="6" t="s">
        <v>206</v>
      </c>
    </row>
    <row r="4" spans="2:3" ht="15" customHeight="1" x14ac:dyDescent="0.2">
      <c r="B4" s="7" t="s">
        <v>207</v>
      </c>
      <c r="C4" s="7" t="s">
        <v>208</v>
      </c>
    </row>
    <row r="5" spans="2:3" ht="15" customHeight="1" x14ac:dyDescent="0.2">
      <c r="B5" s="8" t="s">
        <v>65</v>
      </c>
      <c r="C5" s="8" t="s">
        <v>209</v>
      </c>
    </row>
    <row r="6" spans="2:3" ht="15" customHeight="1" x14ac:dyDescent="0.2">
      <c r="B6" s="8" t="s">
        <v>70</v>
      </c>
      <c r="C6" s="8" t="s">
        <v>210</v>
      </c>
    </row>
    <row r="7" spans="2:3" ht="15" customHeight="1" x14ac:dyDescent="0.2">
      <c r="B7" s="8" t="s">
        <v>157</v>
      </c>
      <c r="C7" s="8" t="s">
        <v>211</v>
      </c>
    </row>
    <row r="8" spans="2:3" ht="15" customHeight="1" x14ac:dyDescent="0.2">
      <c r="B8" s="8" t="s">
        <v>54</v>
      </c>
      <c r="C8" s="8" t="s">
        <v>212</v>
      </c>
    </row>
    <row r="9" spans="2:3" ht="15" customHeight="1" x14ac:dyDescent="0.2">
      <c r="B9" s="8" t="s">
        <v>58</v>
      </c>
      <c r="C9" s="8" t="s">
        <v>213</v>
      </c>
    </row>
    <row r="10" spans="2:3" ht="15" customHeight="1" x14ac:dyDescent="0.2">
      <c r="B10" s="8" t="s">
        <v>49</v>
      </c>
      <c r="C10" s="8" t="s">
        <v>214</v>
      </c>
    </row>
    <row r="11" spans="2:3" ht="15" customHeight="1" x14ac:dyDescent="0.2">
      <c r="B11" s="8" t="s">
        <v>42</v>
      </c>
      <c r="C11" s="8" t="s">
        <v>215</v>
      </c>
    </row>
    <row r="13" spans="2:3" ht="15" customHeight="1" x14ac:dyDescent="0.2">
      <c r="B13" s="7" t="s">
        <v>36</v>
      </c>
      <c r="C13" s="7" t="s">
        <v>208</v>
      </c>
    </row>
    <row r="14" spans="2:3" ht="15" customHeight="1" x14ac:dyDescent="0.2">
      <c r="B14" s="8" t="s">
        <v>46</v>
      </c>
      <c r="C14" s="8" t="s">
        <v>216</v>
      </c>
    </row>
    <row r="15" spans="2:3" ht="15" customHeight="1" x14ac:dyDescent="0.2">
      <c r="B15" s="8" t="s">
        <v>217</v>
      </c>
      <c r="C15" s="8" t="s">
        <v>218</v>
      </c>
    </row>
    <row r="16" spans="2:3" ht="15" customHeight="1" x14ac:dyDescent="0.2">
      <c r="B16" s="8" t="s">
        <v>52</v>
      </c>
      <c r="C16" s="8" t="s">
        <v>219</v>
      </c>
    </row>
    <row r="17" spans="2:4" ht="15" customHeight="1" x14ac:dyDescent="0.2">
      <c r="B17" s="8" t="s">
        <v>220</v>
      </c>
      <c r="C17" s="8" t="s">
        <v>221</v>
      </c>
    </row>
    <row r="19" spans="2:4" ht="15" customHeight="1" x14ac:dyDescent="0.2">
      <c r="B19" s="9" t="s">
        <v>222</v>
      </c>
    </row>
    <row r="20" spans="2:4" ht="45" customHeight="1" x14ac:dyDescent="0.2">
      <c r="B20" s="28" t="s">
        <v>223</v>
      </c>
      <c r="C20" s="28"/>
      <c r="D20" s="28"/>
    </row>
  </sheetData>
  <mergeCells count="1">
    <mergeCell ref="B20:D20"/>
  </mergeCells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Dashboard</vt:lpstr>
      <vt:lpstr>Dokumentenregister</vt:lpstr>
      <vt:lpstr>Legende &amp; Hinweise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QM-Einfach</dc:creator>
  <cp:keywords/>
  <dc:description/>
  <cp:lastModifiedBy>Frank Zalewski</cp:lastModifiedBy>
  <cp:revision>0</cp:revision>
  <dcterms:created xsi:type="dcterms:W3CDTF">2026-08-02T19:22:10Z</dcterms:created>
  <dcterms:modified xsi:type="dcterms:W3CDTF">2026-08-09T16:56:25Z</dcterms:modified>
  <cp:category/>
  <dc:language>en-US</dc:language>
</cp:coreProperties>
</file>